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30611" windowHeight="12780" tabRatio="781" activeTab="1"/>
  </bookViews>
  <sheets>
    <sheet name="评估汇总表" sheetId="32" r:id="rId1"/>
    <sheet name="结果明细表" sheetId="23" r:id="rId2"/>
    <sheet name="计算明细表" sheetId="33" state="hidden" r:id="rId3"/>
  </sheets>
  <definedNames>
    <definedName name="_xlnm._FilterDatabase" localSheetId="1" hidden="1">结果明细表!$A$3:$L$125</definedName>
    <definedName name="_xlnm._FilterDatabase" localSheetId="2" hidden="1">计算明细表!$A$3:$AG$124</definedName>
    <definedName name="_xlnm.Print_Area" localSheetId="1">结果明细表!$A$1:$L$127</definedName>
    <definedName name="_xlnm.Print_Titles" localSheetId="1">结果明细表!$1:$4</definedName>
    <definedName name="_xlnm.Print_Titles" localSheetId="2">计算明细表!$1:$4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修修</author>
  </authors>
  <commentList>
    <comment ref="B3" authorId="0">
      <text>
        <r>
          <rPr>
            <b/>
            <sz val="9"/>
            <rFont val="宋体"/>
            <charset val="134"/>
          </rPr>
          <t>修修:</t>
        </r>
        <r>
          <rPr>
            <sz val="9"/>
            <rFont val="宋体"/>
            <charset val="134"/>
          </rPr>
          <t xml:space="preserve">
二级简称，如物资供应处&amp;现河采油厂&amp;注汽中心</t>
        </r>
      </text>
    </comment>
    <comment ref="K3" authorId="0">
      <text>
        <r>
          <rPr>
            <b/>
            <sz val="9"/>
            <rFont val="宋体"/>
            <charset val="134"/>
          </rPr>
          <t>修修:</t>
        </r>
        <r>
          <rPr>
            <sz val="9"/>
            <rFont val="宋体"/>
            <charset val="134"/>
          </rPr>
          <t xml:space="preserve">
具体描述，包括资产现状、是否完整等、尺寸（长、宽、高等）</t>
        </r>
      </text>
    </comment>
    <comment ref="L3" authorId="0">
      <text>
        <r>
          <rPr>
            <b/>
            <sz val="9"/>
            <rFont val="宋体"/>
            <charset val="134"/>
          </rPr>
          <t>修修:</t>
        </r>
        <r>
          <rPr>
            <sz val="9"/>
            <rFont val="宋体"/>
            <charset val="134"/>
          </rPr>
          <t xml:space="preserve">
特殊情况，备注说明</t>
        </r>
      </text>
    </comment>
  </commentList>
</comments>
</file>

<file path=xl/sharedStrings.xml><?xml version="1.0" encoding="utf-8"?>
<sst xmlns="http://schemas.openxmlformats.org/spreadsheetml/2006/main" count="1761" uniqueCount="521">
  <si>
    <t>序号</t>
  </si>
  <si>
    <t>单位名称</t>
  </si>
  <si>
    <t>数量</t>
  </si>
  <si>
    <t>原值</t>
  </si>
  <si>
    <t>净值</t>
  </si>
  <si>
    <t>清理收入（不含税）</t>
  </si>
  <si>
    <t>清理收入（含税）</t>
  </si>
  <si>
    <t>增减值</t>
  </si>
  <si>
    <t>增减率</t>
  </si>
  <si>
    <t>合计</t>
  </si>
  <si>
    <t>固定资产价值评估结果明细表</t>
  </si>
  <si>
    <t>单位名称：中国石化集团胜利石油管理局有限公司电力分公司</t>
  </si>
  <si>
    <t>评估基准日：2025年5月31日</t>
  </si>
  <si>
    <t>人民币：元</t>
  </si>
  <si>
    <t>使用单位</t>
  </si>
  <si>
    <t>资产主编号</t>
  </si>
  <si>
    <t>资产名称</t>
  </si>
  <si>
    <t>规格型号</t>
  </si>
  <si>
    <t>执照牌号</t>
  </si>
  <si>
    <t>地理位置</t>
  </si>
  <si>
    <t>资本化
日期</t>
  </si>
  <si>
    <t>喷码</t>
  </si>
  <si>
    <t>实物评估结果描述</t>
  </si>
  <si>
    <t>备注</t>
  </si>
  <si>
    <t>电力分公司</t>
  </si>
  <si>
    <t>503000041121</t>
  </si>
  <si>
    <t>电缆故障检测仪</t>
  </si>
  <si>
    <t>DL系列</t>
  </si>
  <si>
    <t>输电运维工作站</t>
  </si>
  <si>
    <t>D1</t>
  </si>
  <si>
    <t>主体完整</t>
  </si>
  <si>
    <t>503000041144</t>
  </si>
  <si>
    <t>阻波器滤波器自动测试仪</t>
  </si>
  <si>
    <t>XZL-1</t>
  </si>
  <si>
    <t>高压试验站</t>
  </si>
  <si>
    <t>D2</t>
  </si>
  <si>
    <t>503000041393</t>
  </si>
  <si>
    <t>高压开关机械特性测试仪</t>
  </si>
  <si>
    <t>GKC-F</t>
  </si>
  <si>
    <t>D3</t>
  </si>
  <si>
    <t>503000041394</t>
  </si>
  <si>
    <t>D4</t>
  </si>
  <si>
    <t>503000041464</t>
  </si>
  <si>
    <t>交直流分压器</t>
  </si>
  <si>
    <t>ZGSF/50</t>
  </si>
  <si>
    <t>D5</t>
  </si>
  <si>
    <t>503000041472</t>
  </si>
  <si>
    <t>微机闭口闪点测试仪</t>
  </si>
  <si>
    <t>WBS-BC</t>
  </si>
  <si>
    <t>D6</t>
  </si>
  <si>
    <t>503000041961</t>
  </si>
  <si>
    <t>脱气震荡仪</t>
  </si>
  <si>
    <t>BW2D-3</t>
  </si>
  <si>
    <t>D7</t>
  </si>
  <si>
    <t>503000042362</t>
  </si>
  <si>
    <t>变压器容量及空载负载特性测试仪</t>
  </si>
  <si>
    <t>DCS</t>
  </si>
  <si>
    <t>城南变</t>
  </si>
  <si>
    <t>D8</t>
  </si>
  <si>
    <t>503000042364</t>
  </si>
  <si>
    <t>测流仪</t>
  </si>
  <si>
    <t>GVA</t>
  </si>
  <si>
    <t>配电服务工作一站</t>
  </si>
  <si>
    <t>D9</t>
  </si>
  <si>
    <t>503000042580</t>
  </si>
  <si>
    <t>变压器自动变比测量仪</t>
  </si>
  <si>
    <t>ATR-Z</t>
  </si>
  <si>
    <t>D10</t>
  </si>
  <si>
    <t>503000043411</t>
  </si>
  <si>
    <t>安全报警装置</t>
  </si>
  <si>
    <t>8008A</t>
  </si>
  <si>
    <t>治安保卫保障项目部</t>
  </si>
  <si>
    <t>D11</t>
  </si>
  <si>
    <t>仅剩残体，为一个数据盒</t>
  </si>
  <si>
    <t>503000043340</t>
  </si>
  <si>
    <t>电视机</t>
  </si>
  <si>
    <t>松下</t>
  </si>
  <si>
    <t>机关</t>
  </si>
  <si>
    <t>D12</t>
  </si>
  <si>
    <t>503000043341</t>
  </si>
  <si>
    <t>青岛</t>
  </si>
  <si>
    <t>D13</t>
  </si>
  <si>
    <t>503000043343</t>
  </si>
  <si>
    <t>D14</t>
  </si>
  <si>
    <t>503000043546</t>
  </si>
  <si>
    <t>直流通讯电源</t>
  </si>
  <si>
    <t>PSM-15A</t>
  </si>
  <si>
    <t>孤岛供电管理区电力调度工作站</t>
  </si>
  <si>
    <t>D15</t>
  </si>
  <si>
    <t>主体完整，内含报废蓄电池，现场勘查重量0.15吨。</t>
  </si>
  <si>
    <t>503000043991</t>
  </si>
  <si>
    <t>继电保护综合实验箱</t>
  </si>
  <si>
    <t>JDS-2A</t>
  </si>
  <si>
    <t>电力技术服务公司电力技术服务站</t>
  </si>
  <si>
    <t>D16</t>
  </si>
  <si>
    <t>503000043992</t>
  </si>
  <si>
    <t>开关实验箱</t>
  </si>
  <si>
    <t>QTS-9110</t>
  </si>
  <si>
    <t>D17</t>
  </si>
  <si>
    <t>503000184265</t>
  </si>
  <si>
    <t>电动三轮车</t>
  </si>
  <si>
    <t>HD1000LDZH-BS09</t>
  </si>
  <si>
    <t>胜南管理区现河庄配电运维站</t>
  </si>
  <si>
    <t>D18</t>
  </si>
  <si>
    <t>主体完整，为一辆电动三轮车，现场勘查重量0.2吨。</t>
  </si>
  <si>
    <t>503000190622</t>
  </si>
  <si>
    <t>电梯</t>
  </si>
  <si>
    <t>混合</t>
  </si>
  <si>
    <t>中心电网调度站</t>
  </si>
  <si>
    <t>D19</t>
  </si>
  <si>
    <t>仅剩残体，现场勘查重量1.5吨</t>
  </si>
  <si>
    <t>503000190623</t>
  </si>
  <si>
    <t>D20</t>
  </si>
  <si>
    <t>503000194686</t>
  </si>
  <si>
    <t>海信液晶电视</t>
  </si>
  <si>
    <t>LED50K360J</t>
  </si>
  <si>
    <t>D21</t>
  </si>
  <si>
    <t>主体完整，为一台液晶电视。</t>
  </si>
  <si>
    <t>503000194688</t>
  </si>
  <si>
    <t>LED39K300J</t>
  </si>
  <si>
    <t>D22</t>
  </si>
  <si>
    <t>503000194689</t>
  </si>
  <si>
    <t>D23</t>
  </si>
  <si>
    <t>503000194690</t>
  </si>
  <si>
    <t>D24</t>
  </si>
  <si>
    <t>503000195811</t>
  </si>
  <si>
    <t>电动巡逻车</t>
  </si>
  <si>
    <t>GW28-A07P22-W0103</t>
  </si>
  <si>
    <t>D25</t>
  </si>
  <si>
    <t>主体完整，现场勘查重量1.20吨。</t>
  </si>
  <si>
    <t>503000195812</t>
  </si>
  <si>
    <t>D26</t>
  </si>
  <si>
    <t>503000292177</t>
  </si>
  <si>
    <t>青州单梁桥式起重机</t>
  </si>
  <si>
    <t>青州2D-3</t>
  </si>
  <si>
    <t>配电运维四站</t>
  </si>
  <si>
    <t>D27</t>
  </si>
  <si>
    <t>主题完整，现场勘查重量3.00吨。</t>
  </si>
  <si>
    <t>503000338878</t>
  </si>
  <si>
    <t>电动液压升降平台</t>
  </si>
  <si>
    <t>SYJ03-11</t>
  </si>
  <si>
    <t>胜东配电工作一站</t>
  </si>
  <si>
    <t>D28</t>
  </si>
  <si>
    <t>主体完整，现场勘查重量1.32吨。</t>
  </si>
  <si>
    <t>503000338879</t>
  </si>
  <si>
    <t>D29</t>
  </si>
  <si>
    <t>503000040818</t>
  </si>
  <si>
    <t>空调</t>
  </si>
  <si>
    <t>KFR-32GW</t>
  </si>
  <si>
    <t>安全生产运行中心</t>
  </si>
  <si>
    <t>D30</t>
  </si>
  <si>
    <t>主体完整，包括一个空调外机和1.5匹挂式内机。</t>
  </si>
  <si>
    <t>503000040819</t>
  </si>
  <si>
    <t>D31</t>
  </si>
  <si>
    <t>503000040820</t>
  </si>
  <si>
    <t>KFR-50GW</t>
  </si>
  <si>
    <t>D32</t>
  </si>
  <si>
    <t>503000040821</t>
  </si>
  <si>
    <t>D33</t>
  </si>
  <si>
    <t>503000040822</t>
  </si>
  <si>
    <t>KFR-25X2GW</t>
  </si>
  <si>
    <t>D34</t>
  </si>
  <si>
    <t>503000040823</t>
  </si>
  <si>
    <t>D35</t>
  </si>
  <si>
    <t>503000040824</t>
  </si>
  <si>
    <t>KFR-23GW</t>
  </si>
  <si>
    <t>D36</t>
  </si>
  <si>
    <t>503000040825</t>
  </si>
  <si>
    <t>KFR-23G/A</t>
  </si>
  <si>
    <t>D37</t>
  </si>
  <si>
    <t>503000040826</t>
  </si>
  <si>
    <t>D38</t>
  </si>
  <si>
    <t>503000040827</t>
  </si>
  <si>
    <t>D39</t>
  </si>
  <si>
    <t>503000040828</t>
  </si>
  <si>
    <t>格力32GW/K</t>
  </si>
  <si>
    <t>D40</t>
  </si>
  <si>
    <t>503000041549</t>
  </si>
  <si>
    <t>KFRD-1200W/6301A</t>
  </si>
  <si>
    <t>D41</t>
  </si>
  <si>
    <t>503000041550</t>
  </si>
  <si>
    <t>D42</t>
  </si>
  <si>
    <t>503000042159</t>
  </si>
  <si>
    <t>格力</t>
  </si>
  <si>
    <t>D43</t>
  </si>
  <si>
    <t>503000042160</t>
  </si>
  <si>
    <t>D44</t>
  </si>
  <si>
    <t>503000043124</t>
  </si>
  <si>
    <t>4055M</t>
  </si>
  <si>
    <t>D45</t>
  </si>
  <si>
    <t>503000043125</t>
  </si>
  <si>
    <t>7053L1</t>
  </si>
  <si>
    <t>D46</t>
  </si>
  <si>
    <t>503000043126</t>
  </si>
  <si>
    <t>D47</t>
  </si>
  <si>
    <t>仅剩残体，为空调外机。</t>
  </si>
  <si>
    <t>503000043127</t>
  </si>
  <si>
    <t>D48</t>
  </si>
  <si>
    <t>主体完整，包括一个空调外机和3匹立式内机。</t>
  </si>
  <si>
    <t>503000044009</t>
  </si>
  <si>
    <t>大元帅KFRb-71LW-(F)</t>
  </si>
  <si>
    <t>D49</t>
  </si>
  <si>
    <t>503000044098</t>
  </si>
  <si>
    <t>KFR-70LW</t>
  </si>
  <si>
    <t>D50</t>
  </si>
  <si>
    <t>503000182384</t>
  </si>
  <si>
    <t>格力3匹</t>
  </si>
  <si>
    <t>D51</t>
  </si>
  <si>
    <t>503000182385</t>
  </si>
  <si>
    <t>D52</t>
  </si>
  <si>
    <t>503000184244</t>
  </si>
  <si>
    <t>大金空调</t>
  </si>
  <si>
    <t>FVXD56FV2C</t>
  </si>
  <si>
    <t>D53</t>
  </si>
  <si>
    <t>503000184245</t>
  </si>
  <si>
    <t>D54</t>
  </si>
  <si>
    <t>503000204104</t>
  </si>
  <si>
    <t>组合式开关柜</t>
  </si>
  <si>
    <t>DOMINO-Ⅱ</t>
  </si>
  <si>
    <t>D55</t>
  </si>
  <si>
    <t>仅剩残体，现场勘查重量0.1吨。</t>
  </si>
  <si>
    <t>503000204105</t>
  </si>
  <si>
    <t>新旧模块化空调机组</t>
  </si>
  <si>
    <t>RC-130</t>
  </si>
  <si>
    <t>D56</t>
  </si>
  <si>
    <t>主体完整，设备铭牌重量0.542吨。</t>
  </si>
  <si>
    <t>503000204106</t>
  </si>
  <si>
    <t>中央空调1#冷却泵</t>
  </si>
  <si>
    <t>55KW</t>
  </si>
  <si>
    <t>D57</t>
  </si>
  <si>
    <t>仅剩残体，现场勘查重量0.2吨。</t>
  </si>
  <si>
    <t>503000204107</t>
  </si>
  <si>
    <t>中央空调2#冷却泵</t>
  </si>
  <si>
    <t>D58</t>
  </si>
  <si>
    <t>503000204108</t>
  </si>
  <si>
    <t>中央空调3#冷却泵</t>
  </si>
  <si>
    <t>D59</t>
  </si>
  <si>
    <t>503000204109</t>
  </si>
  <si>
    <t>中央空调1#冷冻泵</t>
  </si>
  <si>
    <t>30KW</t>
  </si>
  <si>
    <t>D60</t>
  </si>
  <si>
    <t>主题完整，带一个22.5kw电机，现场勘查重量0.3吨</t>
  </si>
  <si>
    <t>503000204110</t>
  </si>
  <si>
    <t>中央空调2#冷冻泵</t>
  </si>
  <si>
    <t>D61</t>
  </si>
  <si>
    <t>503000204111</t>
  </si>
  <si>
    <t>中央空调3#冷冻泵</t>
  </si>
  <si>
    <t>D62</t>
  </si>
  <si>
    <t>503000291871</t>
  </si>
  <si>
    <t>海尔空调</t>
  </si>
  <si>
    <t>KFR-36GW/12PCA13</t>
  </si>
  <si>
    <t>胜中供电管理区生产准备工作站110</t>
  </si>
  <si>
    <t>D63</t>
  </si>
  <si>
    <t>503000291874</t>
  </si>
  <si>
    <t>松下空调</t>
  </si>
  <si>
    <t>KFR-32GW/PO8</t>
  </si>
  <si>
    <t>东辛电力服务部/机关211</t>
  </si>
  <si>
    <t>D64</t>
  </si>
  <si>
    <t>503000291876</t>
  </si>
  <si>
    <t>格力空调</t>
  </si>
  <si>
    <t>KFR-32GW/K(32569)AaC-N2(A)</t>
  </si>
  <si>
    <t>东辛电力服务部/机关203</t>
  </si>
  <si>
    <t>D65</t>
  </si>
  <si>
    <t>503000291877</t>
  </si>
  <si>
    <t>海信空调</t>
  </si>
  <si>
    <t>KFR-3G/B5-N3</t>
  </si>
  <si>
    <t>东辛电力服务部/机关210</t>
  </si>
  <si>
    <t>D66</t>
  </si>
  <si>
    <t>503000291879</t>
  </si>
  <si>
    <t>KFR-32Gw/（32570）Ga-3</t>
  </si>
  <si>
    <t>胜中供电管理区生产准备工作站107</t>
  </si>
  <si>
    <t>D67</t>
  </si>
  <si>
    <t>503000291881</t>
  </si>
  <si>
    <t>KFR-50Lw/（50566）Ab-3</t>
  </si>
  <si>
    <t>东辛电力服务部/机关208</t>
  </si>
  <si>
    <t>D68</t>
  </si>
  <si>
    <t>503000291884</t>
  </si>
  <si>
    <t>KFR-502W/(50566)Aa-3</t>
  </si>
  <si>
    <t>胜中供电管理区生产准备工作站调度室</t>
  </si>
  <si>
    <t>D69</t>
  </si>
  <si>
    <t>503000291885</t>
  </si>
  <si>
    <t>KFR-36W/1213</t>
  </si>
  <si>
    <t>胜中供电管理区生产准备工作站门岗</t>
  </si>
  <si>
    <t>D70</t>
  </si>
  <si>
    <t>503000291886</t>
  </si>
  <si>
    <t>KFR-329W/0HN2</t>
  </si>
  <si>
    <t>东辛电力服务部/机关201</t>
  </si>
  <si>
    <t>D71</t>
  </si>
  <si>
    <t>503000291887</t>
  </si>
  <si>
    <t>KFR-26W/KN</t>
  </si>
  <si>
    <t>D72</t>
  </si>
  <si>
    <t>503000291893</t>
  </si>
  <si>
    <t>东辛电力服务部/机关209</t>
  </si>
  <si>
    <t>D73</t>
  </si>
  <si>
    <t>503000291894</t>
  </si>
  <si>
    <t>东辛电力服务部/机关310</t>
  </si>
  <si>
    <t>D74</t>
  </si>
  <si>
    <t>503000291895</t>
  </si>
  <si>
    <t>KFR-50Lw/（50669）Ba-3</t>
  </si>
  <si>
    <t>胜中供电管理区配电工作服务三站106</t>
  </si>
  <si>
    <t>D75</t>
  </si>
  <si>
    <t>503000291933</t>
  </si>
  <si>
    <t>KFR-70LW/E1</t>
  </si>
  <si>
    <t>胜中供电管理区生产准备工作站</t>
  </si>
  <si>
    <t>D76</t>
  </si>
  <si>
    <t>503000291934</t>
  </si>
  <si>
    <t>胜中配电服务工作二站</t>
  </si>
  <si>
    <t>D77</t>
  </si>
  <si>
    <t>503000291935</t>
  </si>
  <si>
    <t>KFR-32G</t>
  </si>
  <si>
    <t>D78</t>
  </si>
  <si>
    <t>503000291936</t>
  </si>
  <si>
    <t>D79</t>
  </si>
  <si>
    <t>503000291937</t>
  </si>
  <si>
    <t>D80</t>
  </si>
  <si>
    <t>503000291938</t>
  </si>
  <si>
    <t>LG空调</t>
  </si>
  <si>
    <t>LS-G2310HK</t>
  </si>
  <si>
    <t>D81</t>
  </si>
  <si>
    <t>503000291943</t>
  </si>
  <si>
    <t>KFR-26GW/KN1</t>
  </si>
  <si>
    <t>胜中供电管理区输电运维工作站外一班</t>
  </si>
  <si>
    <t>D82</t>
  </si>
  <si>
    <t>503000291946</t>
  </si>
  <si>
    <t>KFR-33GW</t>
  </si>
  <si>
    <t>胜中供电管理区输电运维工作站</t>
  </si>
  <si>
    <t>D83</t>
  </si>
  <si>
    <t>503000291947</t>
  </si>
  <si>
    <t>D84</t>
  </si>
  <si>
    <t>503000291948</t>
  </si>
  <si>
    <t>三洋空调</t>
  </si>
  <si>
    <t>SPW-I30EHB</t>
  </si>
  <si>
    <t>D85</t>
  </si>
  <si>
    <t>503000291962</t>
  </si>
  <si>
    <t>美的空调</t>
  </si>
  <si>
    <t>KFR-26W</t>
  </si>
  <si>
    <t>胜中供电管理区配电工作服务四站409</t>
  </si>
  <si>
    <t>D86</t>
  </si>
  <si>
    <t>503000291963</t>
  </si>
  <si>
    <t>胜中供电管理区配电工作服务三站401</t>
  </si>
  <si>
    <t>D87</t>
  </si>
  <si>
    <t>503000291964</t>
  </si>
  <si>
    <t>胜中供电管理区配电工作服务三站406</t>
  </si>
  <si>
    <t>D88</t>
  </si>
  <si>
    <t>503000291965</t>
  </si>
  <si>
    <t>格利空调</t>
  </si>
  <si>
    <t>胜中供电管理区配电工作服务三站会议室</t>
  </si>
  <si>
    <t>D89</t>
  </si>
  <si>
    <t>503000291966</t>
  </si>
  <si>
    <t>胜中供电管理区配电工作服务三站402</t>
  </si>
  <si>
    <t>D90</t>
  </si>
  <si>
    <t>503000291967</t>
  </si>
  <si>
    <t>胜中供电管理区配电工作服务三站408</t>
  </si>
  <si>
    <t>D91</t>
  </si>
  <si>
    <t>503000291968</t>
  </si>
  <si>
    <t>胜中供电管理区配电工作服务三站407</t>
  </si>
  <si>
    <t>D92</t>
  </si>
  <si>
    <t>503000292203</t>
  </si>
  <si>
    <t>KFR-35GW*2/79W</t>
  </si>
  <si>
    <t>临盘供电管理区生产准备工作站</t>
  </si>
  <si>
    <t>D93</t>
  </si>
  <si>
    <t>503000292204</t>
  </si>
  <si>
    <t>KFR-35GW*2/92W</t>
  </si>
  <si>
    <t>D94</t>
  </si>
  <si>
    <t>503000292205</t>
  </si>
  <si>
    <t>临盘供电管理区生产准备站</t>
  </si>
  <si>
    <t>D95</t>
  </si>
  <si>
    <t>503000292212</t>
  </si>
  <si>
    <t>KFR-35GW*2/88W</t>
  </si>
  <si>
    <t>D96</t>
  </si>
  <si>
    <t>503000292215</t>
  </si>
  <si>
    <t>KFR-35GW*2/90W</t>
  </si>
  <si>
    <t>D97</t>
  </si>
  <si>
    <t>503000292216</t>
  </si>
  <si>
    <t>KFR-35GW*2/87W</t>
  </si>
  <si>
    <t>D98</t>
  </si>
  <si>
    <t>503000292218</t>
  </si>
  <si>
    <t>KFR-35GW*2/83W</t>
  </si>
  <si>
    <t>D99</t>
  </si>
  <si>
    <t>503000292220</t>
  </si>
  <si>
    <t>KFR-35GW*2/69W</t>
  </si>
  <si>
    <t>D100</t>
  </si>
  <si>
    <t>503000292424</t>
  </si>
  <si>
    <t>春兰空调</t>
  </si>
  <si>
    <t>春兰1匹</t>
  </si>
  <si>
    <t>配电服务工作一站宿舍107</t>
  </si>
  <si>
    <t>D101</t>
  </si>
  <si>
    <t>主体完整，包括一个空调外机和1匹挂式内机。</t>
  </si>
  <si>
    <t>503000292425</t>
  </si>
  <si>
    <t>配电服务工作一站宿舍101</t>
  </si>
  <si>
    <t>D102</t>
  </si>
  <si>
    <t>503000292426</t>
  </si>
  <si>
    <t>配电服务工作一站宿舍206</t>
  </si>
  <si>
    <t>D103</t>
  </si>
  <si>
    <t>503000292427</t>
  </si>
  <si>
    <t>配电服务工作一站宿舍205</t>
  </si>
  <si>
    <t>D104</t>
  </si>
  <si>
    <t>503000292428</t>
  </si>
  <si>
    <t>配电服务工作一站宿舍105</t>
  </si>
  <si>
    <t>D105</t>
  </si>
  <si>
    <t>503000292429</t>
  </si>
  <si>
    <t>配电服务工作一站宿舍103</t>
  </si>
  <si>
    <t>D106</t>
  </si>
  <si>
    <t>503000292430</t>
  </si>
  <si>
    <t>配电服务工作一站宿舍203</t>
  </si>
  <si>
    <t>D107</t>
  </si>
  <si>
    <t>503000292431</t>
  </si>
  <si>
    <t>配电服务工作一站宿舍303</t>
  </si>
  <si>
    <t>D108</t>
  </si>
  <si>
    <t>503000292432</t>
  </si>
  <si>
    <t>配电服务工作一站宿舍210</t>
  </si>
  <si>
    <t>D109</t>
  </si>
  <si>
    <t>503000292433</t>
  </si>
  <si>
    <t>配电服务工作一站宿舍204</t>
  </si>
  <si>
    <t>D110</t>
  </si>
  <si>
    <t>503000292434</t>
  </si>
  <si>
    <t>配电服务工作一站宿舍202</t>
  </si>
  <si>
    <t>D111</t>
  </si>
  <si>
    <t>503000292435</t>
  </si>
  <si>
    <t>配电服务工作一站宿舍102</t>
  </si>
  <si>
    <t>D112</t>
  </si>
  <si>
    <t>503000292437</t>
  </si>
  <si>
    <t>配电服务工作一站宿舍104</t>
  </si>
  <si>
    <t>D113</t>
  </si>
  <si>
    <t>503000292438</t>
  </si>
  <si>
    <t>配电服务工作一站应急室</t>
  </si>
  <si>
    <t>D114</t>
  </si>
  <si>
    <t>503000292440</t>
  </si>
  <si>
    <t>配电服务工作一站宿舍209</t>
  </si>
  <si>
    <t>D115</t>
  </si>
  <si>
    <t>503000292441</t>
  </si>
  <si>
    <t>配电服务工作一站宿舍207</t>
  </si>
  <si>
    <t>D116</t>
  </si>
  <si>
    <t>503000292500</t>
  </si>
  <si>
    <t>Kfr-562/BP</t>
  </si>
  <si>
    <t>孤东供电管理区储物间</t>
  </si>
  <si>
    <t>D117</t>
  </si>
  <si>
    <t>503000293055</t>
  </si>
  <si>
    <t>KR-50W</t>
  </si>
  <si>
    <t>D118</t>
  </si>
  <si>
    <t>503000293057</t>
  </si>
  <si>
    <t>D119</t>
  </si>
  <si>
    <t>503000041684</t>
  </si>
  <si>
    <t>FFR-72LW/E1</t>
  </si>
  <si>
    <t>D120</t>
  </si>
  <si>
    <t>仅剩残体，为一个立式空调内机。</t>
  </si>
  <si>
    <t>503000042314</t>
  </si>
  <si>
    <t>刀闸检修架</t>
  </si>
  <si>
    <t>JZJT-110KV</t>
  </si>
  <si>
    <t>胜东</t>
  </si>
  <si>
    <t>D121</t>
  </si>
  <si>
    <t>主体完整，现场工作人员提供总重量30kg，其中废铁重量10kg。</t>
  </si>
  <si>
    <t>合  计</t>
  </si>
  <si>
    <t>资产价值评估结果计算明细表</t>
  </si>
  <si>
    <t>评估基准日：2024年11月11日</t>
  </si>
  <si>
    <t>评估基准日：2023年11月23日</t>
  </si>
  <si>
    <t>资产编号</t>
  </si>
  <si>
    <t>生产厂家</t>
  </si>
  <si>
    <t>所在地点</t>
  </si>
  <si>
    <t>计量单位</t>
  </si>
  <si>
    <t xml:space="preserve">车牌照号 </t>
  </si>
  <si>
    <t>初始化日期</t>
  </si>
  <si>
    <t>资产原值</t>
  </si>
  <si>
    <t>资产净值</t>
  </si>
  <si>
    <t>废钢</t>
  </si>
  <si>
    <t>电机</t>
  </si>
  <si>
    <t>发电机</t>
  </si>
  <si>
    <t>汽车</t>
  </si>
  <si>
    <t>可再利用价值（5）</t>
  </si>
  <si>
    <t>评估价值总计</t>
  </si>
  <si>
    <t>核定重量（T）</t>
  </si>
  <si>
    <t>单价(元/吨）</t>
  </si>
  <si>
    <t>费用（元/吨)</t>
  </si>
  <si>
    <r>
      <rPr>
        <b/>
        <sz val="9"/>
        <color indexed="8"/>
        <rFont val="宋体"/>
        <charset val="134"/>
      </rPr>
      <t>价值</t>
    </r>
    <r>
      <rPr>
        <b/>
        <sz val="9"/>
        <color indexed="8"/>
        <rFont val="Times New Roman"/>
        <charset val="0"/>
      </rPr>
      <t>1</t>
    </r>
  </si>
  <si>
    <t>价值2</t>
  </si>
  <si>
    <t>价值3</t>
  </si>
  <si>
    <t>价值4</t>
  </si>
  <si>
    <t>淄博博鸿电气公司</t>
  </si>
  <si>
    <t>台</t>
  </si>
  <si>
    <t>华电扬州电力有限公司</t>
  </si>
  <si>
    <t>青岛开元公司</t>
  </si>
  <si>
    <t>苏州华电电气技术有限公司</t>
  </si>
  <si>
    <t>吉林奔腾仪器有限责任公司</t>
  </si>
  <si>
    <t>吉林本腾仪器有限责任公司</t>
  </si>
  <si>
    <t>河南思达高科技股份有限公司</t>
  </si>
  <si>
    <t>上海腾风电气设备有限公司</t>
  </si>
  <si>
    <t>武汉武高电测电气有限公司</t>
  </si>
  <si>
    <t>西安</t>
  </si>
  <si>
    <t>SONY公司</t>
  </si>
  <si>
    <t>胜利电器厂</t>
  </si>
  <si>
    <t>青岛市平度电气自动化设备公司</t>
  </si>
  <si>
    <t>青岛市平度电子开关厂</t>
  </si>
  <si>
    <t>山东省英克莱电动车有限公司</t>
  </si>
  <si>
    <t>中建八局</t>
  </si>
  <si>
    <t>部</t>
  </si>
  <si>
    <t>海信</t>
  </si>
  <si>
    <t>深圳市陆地方舟新能源电动车集团有限公司</t>
  </si>
  <si>
    <t>山东青州起重机</t>
  </si>
  <si>
    <t>苏州市新林铝合金升降机械厂</t>
  </si>
  <si>
    <t>珠海格力电器有限公司</t>
  </si>
  <si>
    <t>珠海科会电器有限公司</t>
  </si>
  <si>
    <t>株海格力电器有限公司</t>
  </si>
  <si>
    <t>青岛海尔电器股份有限公司</t>
  </si>
  <si>
    <t>珠海格力电器公司</t>
  </si>
  <si>
    <t>珠海格力电器股份有限</t>
  </si>
  <si>
    <t>青岛海尔集团</t>
  </si>
  <si>
    <t>珠海格力电器股份有限公司</t>
  </si>
  <si>
    <t>瑞祥电气有限责任公司</t>
  </si>
  <si>
    <t>青岛海尔有限公司</t>
  </si>
  <si>
    <t>松下电气空调有限公司</t>
  </si>
  <si>
    <t>青岛海信有限公司</t>
  </si>
  <si>
    <t>中国索伊公司</t>
  </si>
  <si>
    <t>LG电子电器有限公司</t>
  </si>
  <si>
    <t>日本三洋有限公司</t>
  </si>
  <si>
    <t>广东美的制冷设备有限公司</t>
  </si>
  <si>
    <t>青岛海尔空调有限公司</t>
  </si>
  <si>
    <t>青岛海尔空调器有限公司</t>
  </si>
  <si>
    <t>青岛海尔空调器有限总公司</t>
  </si>
  <si>
    <t>苏州春兰空调器有限公司</t>
  </si>
  <si>
    <t>大金空调公司</t>
  </si>
  <si>
    <t>中国格力电器公司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</si>
</sst>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%;\(0.0%\)"/>
    <numFmt numFmtId="178" formatCode="yy\.mm\.dd"/>
    <numFmt numFmtId="179" formatCode="&quot;$&quot;#,##0_);[Red]\(&quot;$&quot;#,##0\)"/>
    <numFmt numFmtId="180" formatCode="[Blue]#,##0_);[Blue]\(#,##0\)"/>
    <numFmt numFmtId="181" formatCode="#,##0.00\¥;[Red]\-#,##0.00\¥"/>
    <numFmt numFmtId="182" formatCode="_ \¥* #,##0_ ;_ \¥* \-#,##0_ ;_ \¥* &quot;-&quot;_ ;_ @_ "/>
    <numFmt numFmtId="183" formatCode="0.0%"/>
    <numFmt numFmtId="184" formatCode="_-* #,##0_-;\-* #,##0_-;_-* &quot;-&quot;_-;_-@_-"/>
    <numFmt numFmtId="185" formatCode="[Blue]0.0%;[Blue]\(0.0%\)"/>
    <numFmt numFmtId="186" formatCode="&quot;\&quot;#,##0.00;[Red]&quot;\&quot;\-#,##0.00"/>
    <numFmt numFmtId="187" formatCode="0.00_ "/>
    <numFmt numFmtId="188" formatCode="_(* #,##0_);_(* \(#,##0\);_(* &quot;-&quot;_);_(@_)"/>
    <numFmt numFmtId="189" formatCode="_(* #,##0.00_);_(* \(#,##0.00\);_(* &quot;-&quot;??_);_(@_)"/>
    <numFmt numFmtId="190" formatCode="_-#,##0_-;\(#,##0\);_-\ \ &quot;-&quot;_-;_-@_-"/>
    <numFmt numFmtId="191" formatCode="_-#,##0.00_-;\(#,##0.00\);_-\ \ &quot;-&quot;_-;_-@_-"/>
    <numFmt numFmtId="192" formatCode="mmm/dd/yyyy;_-\ &quot;N/A&quot;_-;_-\ &quot;-&quot;_-"/>
    <numFmt numFmtId="193" formatCode="mmm/yyyy;_-\ &quot;N/A&quot;_-;_-\ &quot;-&quot;_-"/>
    <numFmt numFmtId="194" formatCode="_-#,###,_-;\(#,###,\);_-\ \ &quot;-&quot;_-;_-@_-"/>
    <numFmt numFmtId="195" formatCode="_-#,##0%_-;\(#,##0%\);_-\ &quot;-&quot;_-"/>
    <numFmt numFmtId="196" formatCode="_-#,###.00,_-;\(#,###.00,\);_-\ \ &quot;-&quot;_-;_-@_-"/>
    <numFmt numFmtId="197" formatCode="_-#0&quot;.&quot;0,_-;\(#0&quot;.&quot;0,\);_-\ \ &quot;-&quot;_-;_-@_-"/>
    <numFmt numFmtId="198" formatCode="_-#0&quot;.&quot;0000_-;\(#0&quot;.&quot;0000\);_-\ \ &quot;-&quot;_-;_-@_-"/>
    <numFmt numFmtId="199" formatCode="_-&quot;$&quot;\ * #,##0_-;_-&quot;$&quot;\ * #,##0\-;_-&quot;$&quot;\ * &quot;-&quot;_-;_-@_-"/>
    <numFmt numFmtId="200" formatCode="_-* #,##0_-;\-* #,##0_-;_-* &quot;-&quot;??_-;_-@_-"/>
    <numFmt numFmtId="201" formatCode="\(#,##0\)\ "/>
    <numFmt numFmtId="202" formatCode="[Red]0.0%;[Red]\(0.0%\)"/>
    <numFmt numFmtId="203" formatCode="#,##0_);[Blue]\(#,##0\)"/>
    <numFmt numFmtId="204" formatCode="&quot;\&quot;#,##0;[Red]&quot;\&quot;&quot;\&quot;&quot;\&quot;&quot;\&quot;&quot;\&quot;&quot;\&quot;&quot;\&quot;\-#,##0"/>
    <numFmt numFmtId="205" formatCode="0.0000%"/>
    <numFmt numFmtId="206" formatCode="#,##0.00\¥;\-#,##0.00\¥"/>
    <numFmt numFmtId="207" formatCode="#,##0.0"/>
    <numFmt numFmtId="208" formatCode="#,##0;[Red]\(#,##0\)"/>
    <numFmt numFmtId="209" formatCode="_ \¥* #,##0.00_ ;_ \¥* \-#,##0.00_ ;_ \¥* &quot;-&quot;??_ ;_ @_ "/>
    <numFmt numFmtId="210" formatCode="&quot;$&quot;#,##0.00_);\(&quot;$&quot;#,##0.00\)"/>
    <numFmt numFmtId="211" formatCode="&quot;NT$&quot;#,##0;\-&quot;NT$&quot;#,##0"/>
    <numFmt numFmtId="212" formatCode="&quot;NT$&quot;#,##0.00;\-&quot;NT$&quot;#,##0.00"/>
    <numFmt numFmtId="213" formatCode="&quot;\&quot;#,##0;&quot;\&quot;\-#,##0"/>
    <numFmt numFmtId="214" formatCode="&quot;$&quot;#,##0;\-&quot;$&quot;#,##0"/>
    <numFmt numFmtId="215" formatCode="#,##0\ ;[Red]\-#,##0.00\ "/>
    <numFmt numFmtId="216" formatCode="&quot;$&quot;#.#"/>
    <numFmt numFmtId="217" formatCode="_-* #,##0.00_-;\-* #,##0.00_-;_-* &quot;-&quot;??_-;_-@_-"/>
    <numFmt numFmtId="218" formatCode="#,##0\ &quot; &quot;;\(#,##0\)\ ;&quot;—&quot;&quot; &quot;&quot; &quot;&quot; &quot;&quot; &quot;"/>
    <numFmt numFmtId="219" formatCode="&quot;\&quot;#,##0;[Red]&quot;\&quot;&quot;\&quot;\-#,##0"/>
    <numFmt numFmtId="220" formatCode="_-* #,##0\¥_-;\-* #,##0\¥_-;_-* &quot;-&quot;\¥_-;_-@_-"/>
    <numFmt numFmtId="221" formatCode="_-* #,##0.00\¥_-;\-* #,##0.00\¥_-;_-* &quot;-&quot;??\¥_-;_-@_-"/>
    <numFmt numFmtId="222" formatCode="0.000%"/>
    <numFmt numFmtId="223" formatCode="&quot;$&quot;#,##0.00_);[Red]\(&quot;$&quot;#,##0.00\)"/>
    <numFmt numFmtId="224" formatCode="&quot;$&quot;\ #,##0.00_-;[Red]&quot;$&quot;\ #,##0.00\-"/>
    <numFmt numFmtId="225" formatCode="0%;\(0%\)"/>
    <numFmt numFmtId="226" formatCode="#\ ??/??"/>
    <numFmt numFmtId="227" formatCode="0_)"/>
    <numFmt numFmtId="228" formatCode="\ \ @"/>
    <numFmt numFmtId="229" formatCode="#,##0_);\(#,##0_)"/>
    <numFmt numFmtId="230" formatCode="_(* #,##0.0,_);_(* \(#,##0.0,\);_(* &quot;-&quot;_);_(@_)"/>
    <numFmt numFmtId="231" formatCode="#,##0\ ;\-#,##0"/>
    <numFmt numFmtId="232" formatCode="&quot;\&quot;#,##0;[Red]&quot;\&quot;\-#,##0"/>
    <numFmt numFmtId="233" formatCode="0.00_);[Red]\(0.00\)"/>
    <numFmt numFmtId="234" formatCode="0_);[Red]\(0\)"/>
    <numFmt numFmtId="235" formatCode="* #,##0;* \-#,##0;* &quot;-&quot;;@"/>
    <numFmt numFmtId="236" formatCode="yy\.mm"/>
    <numFmt numFmtId="237" formatCode="0.000_);[Red]\(0.000\)"/>
    <numFmt numFmtId="238" formatCode="#,##0.00_ "/>
    <numFmt numFmtId="239" formatCode="#,##0.000_ "/>
    <numFmt numFmtId="240" formatCode="_ * #,##0_ ;_ * \-#,##0_ ;_ * &quot;-&quot;???_ ;_ @_ "/>
    <numFmt numFmtId="241" formatCode="_ * #,##0.00_ ;_ * \-#,##0.00_ ;_ * &quot;-&quot;???_ ;_ @_ "/>
    <numFmt numFmtId="242" formatCode="yyyy/m/d;@"/>
  </numFmts>
  <fonts count="146"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9"/>
      <color theme="1"/>
      <name val="仿宋_GB2312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Times New Roman"/>
      <charset val="0"/>
    </font>
    <font>
      <b/>
      <sz val="10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0"/>
      <color theme="1"/>
      <name val="宋体"/>
      <charset val="0"/>
    </font>
    <font>
      <sz val="9"/>
      <color indexed="8"/>
      <name val="宋体"/>
      <charset val="134"/>
    </font>
    <font>
      <b/>
      <sz val="9.6"/>
      <name val="Dialog"/>
      <charset val="0"/>
    </font>
    <font>
      <sz val="9.6"/>
      <name val="Dialog"/>
      <charset val="0"/>
    </font>
    <font>
      <sz val="9"/>
      <color theme="1"/>
      <name val="宋体"/>
      <charset val="134"/>
    </font>
    <font>
      <b/>
      <sz val="12"/>
      <name val="宋体"/>
      <charset val="134"/>
    </font>
    <font>
      <b/>
      <sz val="16"/>
      <name val="仿宋_GB2312"/>
      <charset val="134"/>
    </font>
    <font>
      <b/>
      <sz val="16"/>
      <name val="Times New Roman"/>
      <charset val="134"/>
    </font>
    <font>
      <b/>
      <sz val="9"/>
      <name val="Times New Roman"/>
      <charset val="134"/>
    </font>
    <font>
      <b/>
      <sz val="10"/>
      <name val="Times New Roman"/>
      <charset val="134"/>
    </font>
    <font>
      <sz val="10"/>
      <color rgb="FF000000"/>
      <name val="宋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color indexed="8"/>
      <name val="MS Sans Serif"/>
      <charset val="134"/>
    </font>
    <font>
      <sz val="8"/>
      <name val="Times New Roman"/>
      <charset val="134"/>
    </font>
    <font>
      <sz val="10"/>
      <name val="Arial"/>
      <charset val="134"/>
    </font>
    <font>
      <b/>
      <sz val="11"/>
      <color indexed="52"/>
      <name val="宋体"/>
      <charset val="134"/>
    </font>
    <font>
      <sz val="11"/>
      <color indexed="12"/>
      <name val="Times New Roman"/>
      <charset val="134"/>
    </font>
    <font>
      <sz val="10"/>
      <name val="Geneva"/>
      <charset val="134"/>
    </font>
    <font>
      <sz val="11"/>
      <color indexed="8"/>
      <name val="宋体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sz val="11"/>
      <color indexed="9"/>
      <name val="宋体"/>
      <charset val="134"/>
    </font>
    <font>
      <sz val="12"/>
      <color theme="1"/>
      <name val="宋体"/>
      <charset val="134"/>
    </font>
    <font>
      <b/>
      <sz val="11"/>
      <color indexed="63"/>
      <name val="宋体"/>
      <charset val="134"/>
    </font>
    <font>
      <sz val="12"/>
      <name val="柧挬"/>
      <charset val="134"/>
    </font>
    <font>
      <sz val="11"/>
      <color indexed="60"/>
      <name val="宋体"/>
      <charset val="134"/>
    </font>
    <font>
      <b/>
      <sz val="11"/>
      <name val="Arial"/>
      <charset val="134"/>
    </font>
    <font>
      <b/>
      <sz val="11"/>
      <color indexed="62"/>
      <name val="宋体"/>
      <charset val="134"/>
    </font>
    <font>
      <sz val="11"/>
      <name val="Times New Roman"/>
      <charset val="134"/>
    </font>
    <font>
      <sz val="12"/>
      <name val="MS Sans Serif"/>
      <charset val="134"/>
    </font>
    <font>
      <b/>
      <sz val="10"/>
      <name val="MS Sans Serif"/>
      <charset val="134"/>
    </font>
    <font>
      <sz val="24"/>
      <name val="??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11"/>
      <name val="宋体繁体"/>
      <charset val="134"/>
    </font>
    <font>
      <sz val="10"/>
      <name val="Helv"/>
      <charset val="134"/>
    </font>
    <font>
      <b/>
      <sz val="10"/>
      <name val="??"/>
      <charset val="134"/>
    </font>
    <font>
      <b/>
      <sz val="10"/>
      <name val="Helv"/>
      <charset val="134"/>
    </font>
    <font>
      <b/>
      <sz val="13"/>
      <name val="Tms Rmn"/>
      <charset val="134"/>
    </font>
    <font>
      <u/>
      <sz val="10"/>
      <color indexed="12"/>
      <name val="Arial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b/>
      <sz val="8"/>
      <name val="Arial"/>
      <charset val="134"/>
    </font>
    <font>
      <b/>
      <sz val="28"/>
      <name val="华文仿宋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10"/>
      <name val="宋体"/>
      <charset val="134"/>
    </font>
    <font>
      <sz val="10"/>
      <name val="MS Serif"/>
      <charset val="134"/>
    </font>
    <font>
      <sz val="10"/>
      <name val="Courier"/>
      <charset val="134"/>
    </font>
    <font>
      <b/>
      <sz val="11"/>
      <color indexed="9"/>
      <name val="宋体"/>
      <charset val="134"/>
    </font>
    <font>
      <sz val="12"/>
      <name val="Arial"/>
      <charset val="134"/>
    </font>
    <font>
      <sz val="10"/>
      <name val="MS Sans Serif"/>
      <charset val="134"/>
    </font>
    <font>
      <sz val="10"/>
      <color indexed="8"/>
      <name val="Arial"/>
      <charset val="134"/>
    </font>
    <font>
      <sz val="12"/>
      <name val="Tms Rmn"/>
      <charset val="134"/>
    </font>
    <font>
      <sz val="8"/>
      <name val="Arial"/>
      <charset val="134"/>
    </font>
    <font>
      <sz val="11"/>
      <color indexed="17"/>
      <name val="宋体"/>
      <charset val="134"/>
    </font>
    <font>
      <b/>
      <sz val="12"/>
      <name val="MS Sans Serif"/>
      <charset val="134"/>
    </font>
    <font>
      <b/>
      <sz val="12"/>
      <name val="Helv"/>
      <charset val="134"/>
    </font>
    <font>
      <sz val="11"/>
      <color indexed="8"/>
      <name val="宋体"/>
      <charset val="134"/>
      <scheme val="minor"/>
    </font>
    <font>
      <b/>
      <sz val="12"/>
      <name val="Arial"/>
      <charset val="134"/>
    </font>
    <font>
      <u/>
      <sz val="8"/>
      <color indexed="12"/>
      <name val="Arial"/>
      <charset val="134"/>
    </font>
    <font>
      <u/>
      <sz val="8"/>
      <color indexed="36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7"/>
      <name val="Small Fonts"/>
      <charset val="134"/>
    </font>
    <font>
      <sz val="12"/>
      <name val="??"/>
      <charset val="134"/>
    </font>
    <font>
      <b/>
      <sz val="18"/>
      <color indexed="56"/>
      <name val="宋体"/>
      <charset val="134"/>
    </font>
    <font>
      <b/>
      <sz val="12"/>
      <name val="Times New Roman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0"/>
      <name val="Tms Rmn"/>
      <charset val="134"/>
    </font>
    <font>
      <b/>
      <sz val="8"/>
      <color indexed="8"/>
      <name val="Helv"/>
      <charset val="134"/>
    </font>
    <font>
      <u/>
      <sz val="12"/>
      <color indexed="12"/>
      <name val="宋体"/>
      <charset val="134"/>
    </font>
    <font>
      <b/>
      <sz val="15"/>
      <color indexed="62"/>
      <name val="宋体"/>
      <charset val="134"/>
    </font>
    <font>
      <sz val="10"/>
      <name val="Arial Narrow"/>
      <charset val="134"/>
    </font>
    <font>
      <b/>
      <sz val="15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宋体"/>
      <charset val="134"/>
    </font>
    <font>
      <b/>
      <sz val="14"/>
      <name val="楷体"/>
      <charset val="134"/>
    </font>
    <font>
      <sz val="11"/>
      <color indexed="8"/>
      <name val="ＭＳ Ｐゴシック"/>
      <charset val="134"/>
    </font>
    <font>
      <sz val="10"/>
      <name val="楷体"/>
      <charset val="134"/>
    </font>
    <font>
      <sz val="11"/>
      <color indexed="20"/>
      <name val="宋体"/>
      <charset val="134"/>
    </font>
    <font>
      <sz val="11"/>
      <color rgb="FF9C0006"/>
      <name val="Tahoma"/>
      <charset val="134"/>
    </font>
    <font>
      <sz val="11"/>
      <color indexed="63"/>
      <name val="宋体"/>
      <charset val="134"/>
    </font>
    <font>
      <sz val="10"/>
      <color indexed="8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2"/>
      <name val="標楷體"/>
      <charset val="134"/>
    </font>
    <font>
      <sz val="11"/>
      <color rgb="FF006100"/>
      <name val="宋体"/>
      <charset val="134"/>
      <scheme val="minor"/>
    </font>
    <font>
      <sz val="11"/>
      <color rgb="FF006100"/>
      <name val="Tahoma"/>
      <charset val="134"/>
    </font>
    <font>
      <u/>
      <sz val="10"/>
      <color indexed="36"/>
      <name val="Arial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奔覆眉"/>
      <charset val="134"/>
    </font>
    <font>
      <sz val="11"/>
      <color indexed="19"/>
      <name val="宋体"/>
      <charset val="134"/>
    </font>
    <font>
      <sz val="12"/>
      <name val="바탕체"/>
      <charset val="134"/>
    </font>
    <font>
      <b/>
      <sz val="9"/>
      <color indexed="8"/>
      <name val="宋体"/>
      <charset val="134"/>
    </font>
    <font>
      <b/>
      <sz val="9"/>
      <color indexed="8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</fonts>
  <fills count="6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gray0625"/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</borders>
  <cellStyleXfs count="3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10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13" applyNumberFormat="0" applyAlignment="0" applyProtection="0">
      <alignment vertical="center"/>
    </xf>
    <xf numFmtId="0" fontId="43" fillId="5" borderId="14" applyNumberFormat="0" applyAlignment="0" applyProtection="0">
      <alignment vertical="center"/>
    </xf>
    <xf numFmtId="0" fontId="44" fillId="5" borderId="13" applyNumberFormat="0" applyAlignment="0" applyProtection="0">
      <alignment vertical="center"/>
    </xf>
    <xf numFmtId="0" fontId="45" fillId="6" borderId="15" applyNumberFormat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176" fontId="53" fillId="0" borderId="0" applyNumberFormat="0" applyFill="0"/>
    <xf numFmtId="176" fontId="54" fillId="0" borderId="0"/>
    <xf numFmtId="176" fontId="55" fillId="0" borderId="0">
      <alignment horizontal="center" wrapText="1"/>
      <protection locked="0"/>
    </xf>
    <xf numFmtId="43" fontId="56" fillId="0" borderId="0" applyFont="0" applyFill="0" applyBorder="0" applyAlignment="0" applyProtection="0">
      <alignment vertical="center"/>
    </xf>
    <xf numFmtId="0" fontId="57" fillId="34" borderId="18" applyNumberFormat="0" applyAlignment="0" applyProtection="0">
      <alignment vertical="center"/>
    </xf>
    <xf numFmtId="177" fontId="56" fillId="0" borderId="0" applyFill="0" applyBorder="0" applyAlignment="0"/>
    <xf numFmtId="178" fontId="56" fillId="0" borderId="19" applyFill="0" applyProtection="0">
      <alignment horizontal="right"/>
    </xf>
    <xf numFmtId="176" fontId="58" fillId="0" borderId="0" applyNumberFormat="0" applyFill="0" applyBorder="0" applyAlignment="0">
      <protection locked="0"/>
    </xf>
    <xf numFmtId="0" fontId="59" fillId="0" borderId="0"/>
    <xf numFmtId="0" fontId="60" fillId="0" borderId="0"/>
    <xf numFmtId="0" fontId="33" fillId="0" borderId="0"/>
    <xf numFmtId="176" fontId="61" fillId="0" borderId="0" applyNumberFormat="0" applyAlignment="0">
      <alignment horizontal="left"/>
    </xf>
    <xf numFmtId="43" fontId="9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179" fontId="62" fillId="0" borderId="0" applyFont="0" applyFill="0" applyBorder="0" applyAlignment="0" applyProtection="0"/>
    <xf numFmtId="180" fontId="56" fillId="0" borderId="0" applyFill="0" applyBorder="0" applyAlignment="0"/>
    <xf numFmtId="0" fontId="63" fillId="35" borderId="0" applyNumberFormat="0" applyBorder="0" applyAlignment="0" applyProtection="0">
      <alignment vertical="center"/>
    </xf>
    <xf numFmtId="181" fontId="62" fillId="0" borderId="0" applyFont="0" applyFill="0" applyBorder="0" applyAlignment="0" applyProtection="0"/>
    <xf numFmtId="182" fontId="56" fillId="0" borderId="0"/>
    <xf numFmtId="0" fontId="63" fillId="36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>
      <alignment vertical="center"/>
    </xf>
    <xf numFmtId="183" fontId="62" fillId="0" borderId="0" applyFont="0" applyFill="0" applyBorder="0" applyAlignment="0" applyProtection="0"/>
    <xf numFmtId="0" fontId="65" fillId="34" borderId="20" applyNumberFormat="0" applyAlignment="0" applyProtection="0">
      <alignment vertical="center"/>
    </xf>
    <xf numFmtId="184" fontId="33" fillId="0" borderId="0" applyFont="0" applyFill="0" applyBorder="0" applyAlignment="0" applyProtection="0">
      <alignment vertical="center"/>
    </xf>
    <xf numFmtId="176" fontId="62" fillId="0" borderId="0" applyNumberFormat="0" applyFont="0" applyFill="0" applyBorder="0" applyAlignment="0" applyProtection="0">
      <alignment horizontal="left"/>
    </xf>
    <xf numFmtId="41" fontId="0" fillId="0" borderId="0" applyFont="0" applyFill="0" applyBorder="0" applyAlignment="0" applyProtection="0">
      <alignment vertical="center"/>
    </xf>
    <xf numFmtId="176" fontId="66" fillId="0" borderId="0"/>
    <xf numFmtId="0" fontId="67" fillId="37" borderId="0" applyNumberFormat="0" applyBorder="0" applyAlignment="0" applyProtection="0">
      <alignment vertical="center"/>
    </xf>
    <xf numFmtId="184" fontId="62" fillId="0" borderId="0" applyFont="0" applyFill="0" applyBorder="0" applyAlignment="0" applyProtection="0"/>
    <xf numFmtId="176" fontId="68" fillId="0" borderId="0" applyNumberFormat="0" applyFill="0" applyBorder="0" applyAlignment="0" applyProtection="0"/>
    <xf numFmtId="38" fontId="62" fillId="0" borderId="0" applyFont="0" applyFill="0" applyBorder="0" applyAlignment="0" applyProtection="0"/>
    <xf numFmtId="49" fontId="30" fillId="0" borderId="0" applyProtection="0">
      <alignment horizontal="left"/>
    </xf>
    <xf numFmtId="0" fontId="69" fillId="0" borderId="0" applyNumberFormat="0" applyFill="0" applyBorder="0" applyAlignment="0" applyProtection="0">
      <alignment vertical="center"/>
    </xf>
    <xf numFmtId="176" fontId="56" fillId="0" borderId="0"/>
    <xf numFmtId="185" fontId="56" fillId="0" borderId="0" applyFill="0" applyBorder="0" applyAlignment="0"/>
    <xf numFmtId="186" fontId="62" fillId="0" borderId="0" applyFont="0" applyFill="0" applyBorder="0" applyAlignment="0" applyProtection="0"/>
    <xf numFmtId="187" fontId="33" fillId="0" borderId="0" applyFont="0" applyFill="0" applyBorder="0" applyAlignment="0" applyProtection="0">
      <alignment vertical="center"/>
    </xf>
    <xf numFmtId="176" fontId="62" fillId="0" borderId="0" applyFont="0" applyFill="0" applyBorder="0" applyAlignment="0" applyProtection="0"/>
    <xf numFmtId="40" fontId="62" fillId="0" borderId="0" applyFont="0" applyFill="0" applyBorder="0" applyAlignment="0" applyProtection="0"/>
    <xf numFmtId="188" fontId="70" fillId="0" borderId="0"/>
    <xf numFmtId="176" fontId="71" fillId="0" borderId="0" applyNumberFormat="0" applyFill="0">
      <alignment horizontal="left" vertical="center"/>
    </xf>
    <xf numFmtId="176" fontId="0" fillId="0" borderId="0">
      <protection locked="0"/>
    </xf>
    <xf numFmtId="176" fontId="72" fillId="0" borderId="0" applyNumberFormat="0" applyFill="0" applyBorder="0" applyAlignment="0" applyProtection="0"/>
    <xf numFmtId="0" fontId="60" fillId="0" borderId="0">
      <alignment vertical="center"/>
    </xf>
    <xf numFmtId="176" fontId="62" fillId="0" borderId="0"/>
    <xf numFmtId="176" fontId="56" fillId="0" borderId="0">
      <protection locked="0"/>
    </xf>
    <xf numFmtId="176" fontId="24" fillId="0" borderId="0" applyNumberFormat="0" applyFill="0" applyBorder="0" applyProtection="0">
      <alignment vertical="center"/>
    </xf>
    <xf numFmtId="0" fontId="73" fillId="0" borderId="3">
      <alignment horizontal="left" vertical="center"/>
    </xf>
    <xf numFmtId="189" fontId="62" fillId="0" borderId="0" applyFont="0" applyFill="0" applyBorder="0" applyAlignment="0" applyProtection="0"/>
    <xf numFmtId="176" fontId="1" fillId="0" borderId="0"/>
    <xf numFmtId="190" fontId="30" fillId="0" borderId="0" applyFill="0" applyBorder="0" applyProtection="0">
      <alignment horizontal="right"/>
    </xf>
    <xf numFmtId="191" fontId="30" fillId="0" borderId="0" applyFill="0" applyBorder="0" applyProtection="0">
      <alignment horizontal="right"/>
    </xf>
    <xf numFmtId="192" fontId="74" fillId="0" borderId="0" applyFill="0" applyBorder="0" applyProtection="0">
      <alignment horizontal="center"/>
    </xf>
    <xf numFmtId="193" fontId="74" fillId="0" borderId="0" applyFill="0" applyBorder="0" applyProtection="0">
      <alignment horizontal="center"/>
    </xf>
    <xf numFmtId="194" fontId="30" fillId="0" borderId="0" applyFill="0" applyBorder="0" applyProtection="0">
      <alignment horizontal="right"/>
    </xf>
    <xf numFmtId="14" fontId="55" fillId="0" borderId="0">
      <alignment horizontal="center" wrapText="1"/>
      <protection locked="0"/>
    </xf>
    <xf numFmtId="3" fontId="62" fillId="0" borderId="0" applyFont="0" applyFill="0" applyBorder="0" applyAlignment="0" applyProtection="0"/>
    <xf numFmtId="195" fontId="75" fillId="0" borderId="0" applyFill="0" applyBorder="0" applyProtection="0">
      <alignment horizontal="right"/>
    </xf>
    <xf numFmtId="196" fontId="30" fillId="0" borderId="0" applyFill="0" applyBorder="0" applyProtection="0">
      <alignment horizontal="right"/>
    </xf>
    <xf numFmtId="197" fontId="30" fillId="0" borderId="0" applyFill="0" applyBorder="0" applyProtection="0">
      <alignment horizontal="right"/>
    </xf>
    <xf numFmtId="176" fontId="76" fillId="0" borderId="0"/>
    <xf numFmtId="198" fontId="30" fillId="0" borderId="0" applyFill="0" applyBorder="0" applyProtection="0">
      <alignment horizontal="right"/>
    </xf>
    <xf numFmtId="176" fontId="77" fillId="0" borderId="0"/>
    <xf numFmtId="10" fontId="62" fillId="0" borderId="0" applyFont="0" applyFill="0" applyBorder="0" applyAlignment="0" applyProtection="0"/>
    <xf numFmtId="188" fontId="62" fillId="0" borderId="0" applyFont="0" applyFill="0" applyBorder="0" applyAlignment="0" applyProtection="0"/>
    <xf numFmtId="0" fontId="60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199" fontId="62" fillId="0" borderId="0" applyFont="0" applyFill="0" applyBorder="0" applyAlignment="0" applyProtection="0"/>
    <xf numFmtId="0" fontId="33" fillId="0" borderId="0"/>
    <xf numFmtId="0" fontId="60" fillId="44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47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176" fontId="56" fillId="0" borderId="7" applyNumberFormat="0" applyFill="0" applyProtection="0">
      <alignment horizontal="left"/>
    </xf>
    <xf numFmtId="0" fontId="63" fillId="45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50" borderId="0" applyNumberFormat="0" applyBorder="0" applyAlignment="0" applyProtection="0">
      <alignment vertical="center"/>
    </xf>
    <xf numFmtId="0" fontId="63" fillId="51" borderId="0" applyNumberFormat="0" applyBorder="0" applyAlignment="0" applyProtection="0">
      <alignment vertical="center"/>
    </xf>
    <xf numFmtId="0" fontId="63" fillId="52" borderId="0" applyNumberFormat="0" applyBorder="0" applyAlignment="0" applyProtection="0">
      <alignment vertical="center"/>
    </xf>
    <xf numFmtId="176" fontId="77" fillId="0" borderId="0">
      <protection locked="0"/>
    </xf>
    <xf numFmtId="176" fontId="62" fillId="0" borderId="0" applyNumberFormat="0" applyFont="0"/>
    <xf numFmtId="200" fontId="78" fillId="0" borderId="0" applyFill="0" applyBorder="0" applyAlignment="0"/>
    <xf numFmtId="176" fontId="0" fillId="0" borderId="0" applyFill="0" applyBorder="0" applyAlignment="0"/>
    <xf numFmtId="176" fontId="62" fillId="0" borderId="0" applyFont="0" applyFill="0">
      <alignment horizontal="fill"/>
    </xf>
    <xf numFmtId="0" fontId="4" fillId="0" borderId="0"/>
    <xf numFmtId="201" fontId="56" fillId="0" borderId="0" applyFill="0" applyBorder="0" applyAlignment="0"/>
    <xf numFmtId="202" fontId="56" fillId="0" borderId="0" applyFill="0" applyBorder="0" applyAlignment="0"/>
    <xf numFmtId="203" fontId="56" fillId="0" borderId="0" applyFill="0" applyBorder="0" applyAlignment="0"/>
    <xf numFmtId="176" fontId="79" fillId="0" borderId="0"/>
    <xf numFmtId="176" fontId="80" fillId="0" borderId="9" applyNumberFormat="0" applyFill="0" applyProtection="0">
      <alignment horizontal="center"/>
    </xf>
    <xf numFmtId="0" fontId="69" fillId="0" borderId="21" applyNumberFormat="0" applyFill="0" applyAlignment="0" applyProtection="0">
      <alignment vertical="center"/>
    </xf>
    <xf numFmtId="176" fontId="81" fillId="0" borderId="0" applyNumberFormat="0" applyFill="0" applyBorder="0" applyAlignment="0" applyProtection="0">
      <alignment vertical="top"/>
      <protection locked="0"/>
    </xf>
    <xf numFmtId="176" fontId="82" fillId="0" borderId="0" applyFill="0" applyBorder="0">
      <alignment horizontal="right"/>
    </xf>
    <xf numFmtId="176" fontId="62" fillId="0" borderId="0" applyFill="0" applyBorder="0">
      <alignment horizontal="right"/>
    </xf>
    <xf numFmtId="176" fontId="83" fillId="0" borderId="22"/>
    <xf numFmtId="176" fontId="84" fillId="0" borderId="6">
      <alignment horizontal="center"/>
    </xf>
    <xf numFmtId="38" fontId="85" fillId="34" borderId="0" applyNumberFormat="0" applyBorder="0" applyAlignment="0" applyProtection="0"/>
    <xf numFmtId="0" fontId="86" fillId="0" borderId="23" applyNumberFormat="0" applyFill="0" applyAlignment="0" applyProtection="0">
      <alignment vertical="center"/>
    </xf>
    <xf numFmtId="43" fontId="56" fillId="0" borderId="0"/>
    <xf numFmtId="0" fontId="87" fillId="0" borderId="0" applyNumberFormat="0" applyFill="0" applyBorder="0" applyAlignment="0" applyProtection="0">
      <alignment vertical="center"/>
    </xf>
    <xf numFmtId="204" fontId="56" fillId="0" borderId="0"/>
    <xf numFmtId="41" fontId="56" fillId="0" borderId="0"/>
    <xf numFmtId="180" fontId="62" fillId="0" borderId="0" applyFont="0" applyFill="0" applyBorder="0" applyAlignment="0" applyProtection="0"/>
    <xf numFmtId="205" fontId="0" fillId="0" borderId="0"/>
    <xf numFmtId="37" fontId="62" fillId="0" borderId="0" applyFont="0" applyFill="0" applyBorder="0" applyAlignment="0" applyProtection="0"/>
    <xf numFmtId="206" fontId="62" fillId="0" borderId="0" applyFont="0" applyFill="0" applyBorder="0" applyAlignment="0" applyProtection="0"/>
    <xf numFmtId="0" fontId="88" fillId="2" borderId="18" applyNumberFormat="0" applyAlignment="0" applyProtection="0">
      <alignment vertical="center"/>
    </xf>
    <xf numFmtId="39" fontId="62" fillId="0" borderId="0" applyFont="0" applyFill="0" applyBorder="0" applyAlignment="0" applyProtection="0"/>
    <xf numFmtId="0" fontId="30" fillId="0" borderId="0">
      <alignment vertical="center"/>
    </xf>
    <xf numFmtId="207" fontId="1" fillId="0" borderId="0"/>
    <xf numFmtId="208" fontId="56" fillId="0" borderId="0"/>
    <xf numFmtId="176" fontId="89" fillId="0" borderId="0" applyNumberFormat="0" applyAlignment="0">
      <alignment horizontal="left"/>
    </xf>
    <xf numFmtId="176" fontId="90" fillId="0" borderId="0" applyNumberFormat="0" applyAlignment="0"/>
    <xf numFmtId="209" fontId="56" fillId="0" borderId="0"/>
    <xf numFmtId="201" fontId="62" fillId="0" borderId="0" applyFont="0" applyFill="0" applyBorder="0" applyAlignment="0" applyProtection="0"/>
    <xf numFmtId="210" fontId="62" fillId="0" borderId="0" applyFont="0" applyFill="0" applyBorder="0" applyAlignment="0" applyProtection="0"/>
    <xf numFmtId="211" fontId="62" fillId="0" borderId="0" applyFont="0" applyFill="0" applyBorder="0" applyAlignment="0" applyProtection="0"/>
    <xf numFmtId="212" fontId="62" fillId="0" borderId="0" applyFont="0" applyFill="0" applyBorder="0" applyAlignment="0" applyProtection="0"/>
    <xf numFmtId="213" fontId="62" fillId="0" borderId="0" applyFont="0" applyFill="0" applyBorder="0" applyAlignment="0" applyProtection="0"/>
    <xf numFmtId="0" fontId="91" fillId="53" borderId="24" applyNumberFormat="0" applyAlignment="0" applyProtection="0">
      <alignment vertical="center"/>
    </xf>
    <xf numFmtId="214" fontId="62" fillId="0" borderId="0" applyFont="0" applyFill="0" applyBorder="0" applyAlignment="0" applyProtection="0"/>
    <xf numFmtId="2" fontId="92" fillId="0" borderId="0" applyProtection="0"/>
    <xf numFmtId="215" fontId="0" fillId="0" borderId="0"/>
    <xf numFmtId="15" fontId="93" fillId="0" borderId="0"/>
    <xf numFmtId="14" fontId="94" fillId="0" borderId="0" applyFill="0" applyBorder="0" applyAlignment="0"/>
    <xf numFmtId="216" fontId="0" fillId="0" borderId="0"/>
    <xf numFmtId="217" fontId="33" fillId="0" borderId="0" applyFont="0" applyFill="0" applyBorder="0" applyAlignment="0" applyProtection="0">
      <alignment vertical="center"/>
    </xf>
    <xf numFmtId="176" fontId="95" fillId="0" borderId="0" applyNumberFormat="0" applyFill="0" applyBorder="0" applyAlignment="0" applyProtection="0"/>
    <xf numFmtId="176" fontId="96" fillId="54" borderId="1"/>
    <xf numFmtId="0" fontId="97" fillId="41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/>
    <xf numFmtId="176" fontId="98" fillId="0" borderId="0">
      <alignment horizontal="center" vertical="center"/>
    </xf>
    <xf numFmtId="176" fontId="0" fillId="0" borderId="0"/>
    <xf numFmtId="10" fontId="85" fillId="42" borderId="1" applyNumberFormat="0" applyBorder="0" applyAlignment="0" applyProtection="0"/>
    <xf numFmtId="0" fontId="93" fillId="0" borderId="0"/>
    <xf numFmtId="218" fontId="70" fillId="0" borderId="0">
      <alignment horizontal="right"/>
    </xf>
    <xf numFmtId="176" fontId="96" fillId="34" borderId="0" applyNumberFormat="0" applyBorder="0" applyAlignment="0" applyProtection="0"/>
    <xf numFmtId="176" fontId="99" fillId="0" borderId="0">
      <alignment horizontal="left"/>
    </xf>
    <xf numFmtId="189" fontId="62" fillId="0" borderId="0" applyFont="0" applyFill="0" applyBorder="0" applyAlignment="0" applyProtection="0">
      <alignment vertical="center"/>
    </xf>
    <xf numFmtId="0" fontId="73" fillId="0" borderId="25" applyNumberFormat="0" applyAlignment="0" applyProtection="0">
      <alignment horizontal="left" vertical="center"/>
    </xf>
    <xf numFmtId="43" fontId="60" fillId="0" borderId="0" applyFont="0" applyFill="0" applyBorder="0" applyAlignment="0" applyProtection="0">
      <alignment vertical="center"/>
    </xf>
    <xf numFmtId="43" fontId="100" fillId="0" borderId="0" applyFont="0" applyFill="0" applyBorder="0" applyAlignment="0" applyProtection="0">
      <alignment vertical="center"/>
    </xf>
    <xf numFmtId="176" fontId="101" fillId="0" borderId="25" applyNumberFormat="0" applyAlignment="0" applyProtection="0">
      <alignment horizontal="left" vertical="center"/>
    </xf>
    <xf numFmtId="176" fontId="101" fillId="0" borderId="3">
      <alignment horizontal="left" vertical="center"/>
    </xf>
    <xf numFmtId="176" fontId="84" fillId="0" borderId="3" applyNumberFormat="0">
      <alignment horizontal="right" wrapText="1"/>
    </xf>
    <xf numFmtId="176" fontId="101" fillId="0" borderId="0" applyProtection="0"/>
    <xf numFmtId="176" fontId="102" fillId="0" borderId="0" applyNumberFormat="0" applyFill="0" applyBorder="0" applyAlignment="0" applyProtection="0">
      <alignment vertical="top"/>
      <protection locked="0"/>
    </xf>
    <xf numFmtId="176" fontId="103" fillId="0" borderId="0" applyNumberFormat="0" applyFill="0" applyBorder="0" applyAlignment="0" applyProtection="0">
      <alignment vertical="top"/>
      <protection locked="0"/>
    </xf>
    <xf numFmtId="219" fontId="62" fillId="0" borderId="0" applyFont="0" applyFill="0" applyBorder="0" applyAlignment="0" applyProtection="0"/>
    <xf numFmtId="176" fontId="0" fillId="0" borderId="0" applyNumberFormat="0" applyFill="0" applyBorder="0" applyAlignment="0" applyProtection="0">
      <alignment vertical="top"/>
      <protection locked="0"/>
    </xf>
    <xf numFmtId="220" fontId="62" fillId="0" borderId="0" applyFont="0" applyFill="0" applyBorder="0" applyAlignment="0" applyProtection="0"/>
    <xf numFmtId="176" fontId="96" fillId="2" borderId="1" applyNumberFormat="0" applyBorder="0" applyAlignment="0" applyProtection="0"/>
    <xf numFmtId="206" fontId="0" fillId="55" borderId="0"/>
    <xf numFmtId="176" fontId="62" fillId="38" borderId="0" applyNumberFormat="0" applyFont="0" applyBorder="0" applyAlignment="0" applyProtection="0">
      <alignment horizontal="right"/>
    </xf>
    <xf numFmtId="38" fontId="104" fillId="0" borderId="0"/>
    <xf numFmtId="38" fontId="105" fillId="0" borderId="0"/>
    <xf numFmtId="38" fontId="106" fillId="0" borderId="0"/>
    <xf numFmtId="38" fontId="82" fillId="0" borderId="0"/>
    <xf numFmtId="176" fontId="70" fillId="0" borderId="0"/>
    <xf numFmtId="206" fontId="0" fillId="56" borderId="0"/>
    <xf numFmtId="221" fontId="62" fillId="0" borderId="0" applyFont="0" applyFill="0" applyBorder="0" applyAlignment="0" applyProtection="0"/>
    <xf numFmtId="222" fontId="62" fillId="0" borderId="0" applyFont="0" applyFill="0" applyBorder="0" applyAlignment="0" applyProtection="0"/>
    <xf numFmtId="223" fontId="62" fillId="0" borderId="0" applyFont="0" applyFill="0" applyBorder="0" applyAlignment="0" applyProtection="0"/>
    <xf numFmtId="224" fontId="62" fillId="0" borderId="0" applyFont="0" applyFill="0" applyBorder="0" applyAlignment="0" applyProtection="0"/>
    <xf numFmtId="176" fontId="30" fillId="0" borderId="0"/>
    <xf numFmtId="37" fontId="107" fillId="0" borderId="0"/>
    <xf numFmtId="39" fontId="53" fillId="0" borderId="0"/>
    <xf numFmtId="39" fontId="0" fillId="0" borderId="0"/>
    <xf numFmtId="176" fontId="93" fillId="0" borderId="0"/>
    <xf numFmtId="217" fontId="62" fillId="0" borderId="0" applyFont="0" applyFill="0" applyBorder="0" applyAlignment="0" applyProtection="0"/>
    <xf numFmtId="9" fontId="56" fillId="0" borderId="0"/>
    <xf numFmtId="9" fontId="62" fillId="0" borderId="0" applyFont="0" applyFill="0" applyBorder="0" applyAlignment="0" applyProtection="0"/>
    <xf numFmtId="202" fontId="62" fillId="0" borderId="0" applyFont="0" applyFill="0" applyBorder="0" applyAlignment="0" applyProtection="0"/>
    <xf numFmtId="176" fontId="4" fillId="0" borderId="0" applyFill="0" applyBorder="0" applyAlignment="0"/>
    <xf numFmtId="225" fontId="62" fillId="0" borderId="0" applyFont="0" applyFill="0" applyBorder="0" applyAlignment="0" applyProtection="0"/>
    <xf numFmtId="10" fontId="108" fillId="0" borderId="0" applyFont="0" applyFill="0" applyBorder="0" applyAlignment="0" applyProtection="0"/>
    <xf numFmtId="226" fontId="62" fillId="0" borderId="0" applyFont="0" applyFill="0" applyProtection="0"/>
    <xf numFmtId="0" fontId="109" fillId="0" borderId="0" applyNumberFormat="0" applyFill="0" applyBorder="0" applyAlignment="0" applyProtection="0">
      <alignment vertical="center"/>
    </xf>
    <xf numFmtId="176" fontId="96" fillId="34" borderId="1"/>
    <xf numFmtId="176" fontId="110" fillId="0" borderId="0" applyNumberFormat="0" applyFill="0" applyBorder="0" applyAlignment="0" applyProtection="0"/>
    <xf numFmtId="214" fontId="111" fillId="0" borderId="0"/>
    <xf numFmtId="15" fontId="62" fillId="0" borderId="0" applyFont="0" applyFill="0" applyBorder="0" applyAlignment="0" applyProtection="0"/>
    <xf numFmtId="4" fontId="62" fillId="0" borderId="0" applyFont="0" applyFill="0" applyBorder="0" applyAlignment="0" applyProtection="0"/>
    <xf numFmtId="176" fontId="72" fillId="0" borderId="22">
      <alignment horizontal="center"/>
    </xf>
    <xf numFmtId="176" fontId="62" fillId="57" borderId="0" applyNumberFormat="0" applyFont="0" applyBorder="0" applyAlignment="0" applyProtection="0"/>
    <xf numFmtId="176" fontId="0" fillId="0" borderId="0" applyNumberFormat="0" applyFill="0" applyBorder="0" applyAlignment="0" applyProtection="0">
      <alignment horizontal="left"/>
    </xf>
    <xf numFmtId="41" fontId="62" fillId="0" borderId="0" applyFont="0" applyFill="0" applyBorder="0" applyAlignment="0" applyProtection="0"/>
    <xf numFmtId="176" fontId="112" fillId="58" borderId="0" applyNumberFormat="0"/>
    <xf numFmtId="227" fontId="94" fillId="0" borderId="7">
      <alignment horizontal="justify" vertical="top" wrapText="1"/>
    </xf>
    <xf numFmtId="176" fontId="98" fillId="0" borderId="1">
      <alignment horizontal="center"/>
    </xf>
    <xf numFmtId="176" fontId="113" fillId="59" borderId="26">
      <protection locked="0"/>
    </xf>
    <xf numFmtId="176" fontId="83" fillId="0" borderId="0"/>
    <xf numFmtId="40" fontId="114" fillId="0" borderId="0" applyBorder="0">
      <alignment horizontal="right"/>
    </xf>
    <xf numFmtId="176" fontId="115" fillId="0" borderId="0" applyNumberFormat="0" applyFill="0" applyBorder="0" applyAlignment="0" applyProtection="0">
      <alignment vertical="top"/>
      <protection locked="0"/>
    </xf>
    <xf numFmtId="49" fontId="94" fillId="0" borderId="0" applyFill="0" applyBorder="0" applyAlignment="0"/>
    <xf numFmtId="228" fontId="94" fillId="0" borderId="0" applyFill="0" applyBorder="0" applyAlignment="0"/>
    <xf numFmtId="0" fontId="116" fillId="0" borderId="27" applyNumberFormat="0" applyFill="0" applyAlignment="0" applyProtection="0">
      <alignment vertical="center"/>
    </xf>
    <xf numFmtId="229" fontId="56" fillId="0" borderId="0" applyFill="0" applyBorder="0" applyAlignment="0"/>
    <xf numFmtId="230" fontId="62" fillId="0" borderId="0" applyFont="0" applyFill="0" applyBorder="0" applyAlignment="0" applyProtection="0"/>
    <xf numFmtId="176" fontId="92" fillId="0" borderId="28" applyProtection="0"/>
    <xf numFmtId="176" fontId="117" fillId="0" borderId="0"/>
    <xf numFmtId="9" fontId="0" fillId="0" borderId="0" applyFont="0" applyFill="0" applyBorder="0" applyAlignment="0" applyProtection="0"/>
    <xf numFmtId="176" fontId="56" fillId="0" borderId="7" applyNumberFormat="0" applyFill="0" applyProtection="0">
      <alignment horizontal="right"/>
    </xf>
    <xf numFmtId="0" fontId="118" fillId="0" borderId="29" applyNumberFormat="0" applyFill="0" applyAlignment="0" applyProtection="0">
      <alignment vertical="center"/>
    </xf>
    <xf numFmtId="0" fontId="119" fillId="0" borderId="30" applyNumberFormat="0" applyFill="0" applyAlignment="0" applyProtection="0">
      <alignment vertical="center"/>
    </xf>
    <xf numFmtId="0" fontId="120" fillId="0" borderId="31" applyNumberFormat="0" applyFill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176" fontId="122" fillId="0" borderId="7" applyNumberFormat="0" applyFill="0" applyProtection="0">
      <alignment horizontal="center"/>
    </xf>
    <xf numFmtId="176" fontId="123" fillId="0" borderId="0"/>
    <xf numFmtId="176" fontId="124" fillId="0" borderId="19" applyNumberFormat="0" applyFill="0" applyProtection="0">
      <alignment horizontal="center"/>
    </xf>
    <xf numFmtId="0" fontId="0" fillId="0" borderId="0"/>
    <xf numFmtId="0" fontId="125" fillId="36" borderId="0" applyNumberFormat="0" applyBorder="0" applyAlignment="0" applyProtection="0">
      <alignment vertical="center"/>
    </xf>
    <xf numFmtId="0" fontId="125" fillId="43" borderId="0" applyNumberFormat="0" applyBorder="0" applyAlignment="0" applyProtection="0">
      <alignment vertical="center"/>
    </xf>
    <xf numFmtId="0" fontId="126" fillId="8" borderId="0" applyNumberFormat="0" applyBorder="0" applyAlignment="0" applyProtection="0">
      <alignment vertical="center"/>
    </xf>
    <xf numFmtId="0" fontId="56" fillId="0" borderId="0"/>
    <xf numFmtId="0" fontId="0" fillId="0" borderId="0"/>
    <xf numFmtId="0" fontId="127" fillId="0" borderId="0">
      <alignment vertical="center"/>
    </xf>
    <xf numFmtId="0" fontId="128" fillId="0" borderId="0"/>
    <xf numFmtId="0" fontId="129" fillId="0" borderId="0">
      <alignment vertical="center"/>
    </xf>
    <xf numFmtId="0" fontId="64" fillId="0" borderId="0">
      <alignment vertical="center"/>
    </xf>
    <xf numFmtId="0" fontId="130" fillId="0" borderId="0"/>
    <xf numFmtId="0" fontId="0" fillId="0" borderId="0">
      <alignment vertical="top"/>
    </xf>
    <xf numFmtId="0" fontId="33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176" fontId="131" fillId="0" borderId="0"/>
    <xf numFmtId="0" fontId="9" fillId="0" borderId="0"/>
    <xf numFmtId="0" fontId="128" fillId="0" borderId="0">
      <alignment vertical="center"/>
    </xf>
    <xf numFmtId="0" fontId="129" fillId="0" borderId="0"/>
    <xf numFmtId="0" fontId="3" fillId="0" borderId="0"/>
    <xf numFmtId="0" fontId="0" fillId="0" borderId="0"/>
    <xf numFmtId="0" fontId="97" fillId="45" borderId="0" applyNumberFormat="0" applyBorder="0" applyAlignment="0" applyProtection="0">
      <alignment vertical="center"/>
    </xf>
    <xf numFmtId="0" fontId="132" fillId="7" borderId="0" applyNumberFormat="0" applyBorder="0" applyAlignment="0" applyProtection="0">
      <alignment vertical="center"/>
    </xf>
    <xf numFmtId="0" fontId="133" fillId="7" borderId="0" applyNumberFormat="0" applyBorder="0" applyAlignment="0" applyProtection="0">
      <alignment vertical="center"/>
    </xf>
    <xf numFmtId="176" fontId="134" fillId="0" borderId="0" applyNumberFormat="0" applyFill="0" applyBorder="0" applyAlignment="0" applyProtection="0">
      <alignment vertical="top"/>
      <protection locked="0"/>
    </xf>
    <xf numFmtId="0" fontId="135" fillId="0" borderId="32" applyNumberFormat="0" applyFill="0" applyAlignment="0" applyProtection="0">
      <alignment vertical="center"/>
    </xf>
    <xf numFmtId="0" fontId="135" fillId="0" borderId="33" applyNumberFormat="0" applyFill="0" applyAlignment="0" applyProtection="0">
      <alignment vertical="center"/>
    </xf>
    <xf numFmtId="176" fontId="124" fillId="0" borderId="19" applyNumberFormat="0" applyFill="0" applyProtection="0">
      <alignment horizontal="left"/>
    </xf>
    <xf numFmtId="0" fontId="62" fillId="42" borderId="34" applyNumberFormat="0" applyFont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0" borderId="35" applyNumberFormat="0" applyFill="0" applyAlignment="0" applyProtection="0">
      <alignment vertical="center"/>
    </xf>
    <xf numFmtId="0" fontId="136" fillId="0" borderId="36" applyNumberFormat="0" applyFill="0" applyAlignment="0" applyProtection="0">
      <alignment vertical="center"/>
    </xf>
    <xf numFmtId="231" fontId="62" fillId="0" borderId="0" applyFont="0" applyFill="0" applyBorder="0" applyAlignment="0" applyProtection="0"/>
    <xf numFmtId="232" fontId="62" fillId="0" borderId="0" applyFont="0" applyFill="0" applyBorder="0" applyAlignment="0" applyProtection="0"/>
    <xf numFmtId="188" fontId="62" fillId="0" borderId="0" applyFont="0" applyFill="0" applyBorder="0" applyAlignment="0" applyProtection="0">
      <alignment vertical="center"/>
    </xf>
    <xf numFmtId="43" fontId="62" fillId="0" borderId="0" applyFont="0" applyFill="0" applyBorder="0" applyAlignment="0" applyProtection="0"/>
    <xf numFmtId="0" fontId="33" fillId="0" borderId="0" applyFont="0" applyFill="0" applyBorder="0" applyAlignment="0" applyProtection="0">
      <alignment vertical="center"/>
    </xf>
    <xf numFmtId="187" fontId="60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233" fontId="6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33" fillId="0" borderId="0" applyFont="0" applyFill="0" applyBorder="0" applyAlignment="0" applyProtection="0">
      <alignment vertical="center"/>
    </xf>
    <xf numFmtId="234" fontId="60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82" fontId="128" fillId="0" borderId="0"/>
    <xf numFmtId="43" fontId="93" fillId="0" borderId="0" applyFont="0" applyFill="0" applyBorder="0" applyAlignment="0" applyProtection="0"/>
    <xf numFmtId="0" fontId="60" fillId="0" borderId="0" applyFont="0" applyFill="0" applyBorder="0" applyAlignment="0" applyProtection="0">
      <alignment vertical="center"/>
    </xf>
    <xf numFmtId="235" fontId="53" fillId="0" borderId="0" applyFont="0" applyFill="0" applyBorder="0" applyAlignment="0" applyProtection="0"/>
    <xf numFmtId="0" fontId="63" fillId="60" borderId="0" applyNumberFormat="0" applyBorder="0" applyAlignment="0" applyProtection="0">
      <alignment vertical="center"/>
    </xf>
    <xf numFmtId="0" fontId="138" fillId="37" borderId="18" applyNumberFormat="0" applyAlignment="0" applyProtection="0">
      <alignment vertical="center"/>
    </xf>
    <xf numFmtId="176" fontId="139" fillId="0" borderId="0"/>
    <xf numFmtId="0" fontId="63" fillId="61" borderId="0" applyNumberFormat="0" applyBorder="0" applyAlignment="0" applyProtection="0">
      <alignment vertical="center"/>
    </xf>
    <xf numFmtId="0" fontId="63" fillId="62" borderId="0" applyNumberFormat="0" applyBorder="0" applyAlignment="0" applyProtection="0">
      <alignment vertical="center"/>
    </xf>
    <xf numFmtId="0" fontId="63" fillId="58" borderId="0" applyNumberFormat="0" applyBorder="0" applyAlignment="0" applyProtection="0">
      <alignment vertical="center"/>
    </xf>
    <xf numFmtId="0" fontId="140" fillId="37" borderId="0" applyNumberFormat="0" applyBorder="0" applyAlignment="0" applyProtection="0">
      <alignment vertical="center"/>
    </xf>
    <xf numFmtId="0" fontId="65" fillId="2" borderId="20" applyNumberFormat="0" applyAlignment="0" applyProtection="0">
      <alignment vertical="center"/>
    </xf>
    <xf numFmtId="0" fontId="138" fillId="44" borderId="18" applyNumberFormat="0" applyAlignment="0" applyProtection="0">
      <alignment vertical="center"/>
    </xf>
    <xf numFmtId="1" fontId="56" fillId="0" borderId="19" applyFill="0" applyProtection="0">
      <alignment horizontal="center"/>
    </xf>
    <xf numFmtId="0" fontId="59" fillId="0" borderId="0">
      <alignment vertical="center"/>
    </xf>
    <xf numFmtId="0" fontId="0" fillId="42" borderId="34" applyNumberFormat="0" applyFont="0" applyAlignment="0" applyProtection="0">
      <alignment vertical="center"/>
    </xf>
    <xf numFmtId="176" fontId="56" fillId="0" borderId="1" applyNumberFormat="0"/>
    <xf numFmtId="176" fontId="141" fillId="0" borderId="0"/>
    <xf numFmtId="0" fontId="33" fillId="0" borderId="0">
      <alignment vertical="center"/>
    </xf>
    <xf numFmtId="0" fontId="4" fillId="0" borderId="0"/>
    <xf numFmtId="217" fontId="60" fillId="0" borderId="0" applyFont="0" applyFill="0" applyBorder="0" applyAlignment="0" applyProtection="0">
      <alignment vertical="center"/>
    </xf>
  </cellStyleXfs>
  <cellXfs count="12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292" applyFont="1" applyAlignment="1">
      <alignment vertical="center"/>
    </xf>
    <xf numFmtId="0" fontId="7" fillId="0" borderId="1" xfId="334" applyFont="1" applyFill="1" applyBorder="1" applyAlignment="1">
      <alignment horizontal="center" vertical="center"/>
    </xf>
    <xf numFmtId="0" fontId="7" fillId="0" borderId="1" xfId="334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234" fontId="7" fillId="0" borderId="1" xfId="334" applyNumberFormat="1" applyFont="1" applyFill="1" applyBorder="1" applyAlignment="1">
      <alignment horizontal="center" vertical="center" wrapText="1"/>
    </xf>
    <xf numFmtId="236" fontId="7" fillId="0" borderId="1" xfId="334" applyNumberFormat="1" applyFont="1" applyFill="1" applyBorder="1" applyAlignment="1">
      <alignment horizontal="center" vertical="center" wrapText="1"/>
    </xf>
    <xf numFmtId="43" fontId="7" fillId="0" borderId="1" xfId="336" applyNumberFormat="1" applyFont="1" applyFill="1" applyBorder="1" applyAlignment="1">
      <alignment horizontal="center" vertical="center" wrapText="1"/>
    </xf>
    <xf numFmtId="237" fontId="7" fillId="0" borderId="1" xfId="336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187" fontId="1" fillId="0" borderId="1" xfId="0" applyNumberFormat="1" applyFont="1" applyFill="1" applyBorder="1" applyAlignment="1">
      <alignment horizontal="right" vertical="center" wrapText="1"/>
    </xf>
    <xf numFmtId="187" fontId="1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238" fontId="4" fillId="0" borderId="1" xfId="0" applyNumberFormat="1" applyFont="1" applyFill="1" applyBorder="1" applyAlignment="1">
      <alignment vertical="center"/>
    </xf>
    <xf numFmtId="187" fontId="11" fillId="0" borderId="1" xfId="0" applyNumberFormat="1" applyFont="1" applyFill="1" applyBorder="1" applyAlignment="1">
      <alignment horizontal="right" vertical="center"/>
    </xf>
    <xf numFmtId="239" fontId="4" fillId="0" borderId="1" xfId="0" applyNumberFormat="1" applyFont="1" applyFill="1" applyBorder="1" applyAlignment="1">
      <alignment vertical="center"/>
    </xf>
    <xf numFmtId="233" fontId="11" fillId="0" borderId="1" xfId="0" applyNumberFormat="1" applyFont="1" applyFill="1" applyBorder="1" applyAlignment="1">
      <alignment horizontal="right" vertical="center"/>
    </xf>
    <xf numFmtId="233" fontId="1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7" fillId="0" borderId="2" xfId="334" applyFont="1" applyFill="1" applyBorder="1" applyAlignment="1">
      <alignment horizontal="center" vertical="center" wrapText="1"/>
    </xf>
    <xf numFmtId="0" fontId="7" fillId="0" borderId="3" xfId="334" applyFont="1" applyFill="1" applyBorder="1" applyAlignment="1">
      <alignment horizontal="center" vertical="center" wrapText="1"/>
    </xf>
    <xf numFmtId="217" fontId="7" fillId="0" borderId="1" xfId="336" applyNumberFormat="1" applyFont="1" applyFill="1" applyBorder="1" applyAlignment="1">
      <alignment horizontal="center" vertical="center" wrapText="1"/>
    </xf>
    <xf numFmtId="240" fontId="7" fillId="0" borderId="1" xfId="334" applyNumberFormat="1" applyFont="1" applyFill="1" applyBorder="1" applyAlignment="1">
      <alignment horizontal="center" vertical="center" wrapText="1"/>
    </xf>
    <xf numFmtId="43" fontId="14" fillId="0" borderId="1" xfId="1" applyNumberFormat="1" applyFont="1" applyFill="1" applyBorder="1" applyAlignment="1">
      <alignment horizontal="center" vertical="center" wrapText="1"/>
    </xf>
    <xf numFmtId="43" fontId="15" fillId="0" borderId="1" xfId="1" applyNumberFormat="1" applyFont="1" applyFill="1" applyBorder="1" applyAlignment="1">
      <alignment horizontal="center" vertical="center" wrapText="1"/>
    </xf>
    <xf numFmtId="238" fontId="16" fillId="0" borderId="1" xfId="1" applyNumberFormat="1" applyFont="1" applyFill="1" applyBorder="1" applyAlignment="1">
      <alignment horizontal="center" vertical="center" wrapText="1"/>
    </xf>
    <xf numFmtId="31" fontId="6" fillId="0" borderId="0" xfId="0" applyNumberFormat="1" applyFont="1" applyFill="1" applyBorder="1" applyAlignment="1">
      <alignment vertical="center"/>
    </xf>
    <xf numFmtId="0" fontId="7" fillId="0" borderId="4" xfId="334" applyFont="1" applyFill="1" applyBorder="1" applyAlignment="1">
      <alignment horizontal="center" vertical="center" wrapText="1"/>
    </xf>
    <xf numFmtId="241" fontId="7" fillId="0" borderId="1" xfId="336" applyNumberFormat="1" applyFont="1" applyFill="1" applyBorder="1" applyAlignment="1">
      <alignment horizontal="center" vertical="center" wrapText="1"/>
    </xf>
    <xf numFmtId="43" fontId="15" fillId="0" borderId="2" xfId="1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217" fontId="18" fillId="0" borderId="1" xfId="336" applyNumberFormat="1" applyFont="1" applyFill="1" applyBorder="1" applyAlignment="1">
      <alignment horizontal="center" vertical="center" wrapText="1"/>
    </xf>
    <xf numFmtId="238" fontId="19" fillId="0" borderId="1" xfId="1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shrinkToFit="1"/>
    </xf>
    <xf numFmtId="0" fontId="21" fillId="0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shrinkToFit="1"/>
    </xf>
    <xf numFmtId="0" fontId="23" fillId="0" borderId="1" xfId="0" applyNumberFormat="1" applyFont="1" applyFill="1" applyBorder="1" applyAlignment="1" applyProtection="1">
      <alignment horizontal="right" vertical="center"/>
    </xf>
    <xf numFmtId="233" fontId="1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238" fontId="8" fillId="2" borderId="5" xfId="0" applyNumberFormat="1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 wrapText="1"/>
    </xf>
    <xf numFmtId="238" fontId="8" fillId="0" borderId="5" xfId="0" applyNumberFormat="1" applyFont="1" applyFill="1" applyBorder="1" applyAlignment="1">
      <alignment horizontal="right" vertical="center" shrinkToFit="1"/>
    </xf>
    <xf numFmtId="0" fontId="13" fillId="0" borderId="0" xfId="0" applyFont="1" applyFill="1" applyBorder="1" applyAlignment="1">
      <alignment horizontal="center" vertical="center" wrapText="1"/>
    </xf>
    <xf numFmtId="43" fontId="16" fillId="0" borderId="1" xfId="1" applyNumberFormat="1" applyFont="1" applyFill="1" applyBorder="1" applyAlignment="1">
      <alignment horizontal="center" vertical="center" wrapText="1"/>
    </xf>
    <xf numFmtId="43" fontId="16" fillId="0" borderId="0" xfId="1" applyNumberFormat="1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5" fillId="0" borderId="0" xfId="292" applyFont="1" applyAlignment="1">
      <alignment horizontal="center" vertical="center"/>
    </xf>
    <xf numFmtId="0" fontId="26" fillId="0" borderId="0" xfId="292" applyFont="1" applyAlignment="1">
      <alignment horizontal="center" vertical="center"/>
    </xf>
    <xf numFmtId="0" fontId="27" fillId="0" borderId="0" xfId="292" applyFont="1" applyAlignment="1">
      <alignment horizontal="center" vertical="center"/>
    </xf>
    <xf numFmtId="0" fontId="28" fillId="0" borderId="0" xfId="292" applyFont="1" applyAlignment="1">
      <alignment horizontal="left" vertical="center"/>
    </xf>
    <xf numFmtId="0" fontId="28" fillId="0" borderId="0" xfId="292" applyFont="1" applyAlignment="1">
      <alignment horizontal="center" vertical="center"/>
    </xf>
    <xf numFmtId="0" fontId="4" fillId="0" borderId="0" xfId="292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1" xfId="286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30" fillId="0" borderId="9" xfId="292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8" fillId="0" borderId="6" xfId="1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 shrinkToFit="1"/>
    </xf>
    <xf numFmtId="14" fontId="20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/>
    </xf>
    <xf numFmtId="43" fontId="4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242" fontId="3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8" fillId="0" borderId="1" xfId="143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1" xfId="0" applyFont="1" applyBorder="1" applyAlignment="1">
      <alignment horizontal="center" vertical="center"/>
    </xf>
    <xf numFmtId="43" fontId="24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286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238" fontId="24" fillId="0" borderId="1" xfId="1" applyNumberFormat="1" applyFont="1" applyBorder="1" applyAlignment="1">
      <alignment vertical="center"/>
    </xf>
    <xf numFmtId="43" fontId="24" fillId="0" borderId="1" xfId="1" applyFont="1" applyBorder="1" applyAlignme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10" fontId="24" fillId="0" borderId="1" xfId="1" applyNumberFormat="1" applyFont="1" applyBorder="1" applyAlignment="1">
      <alignment horizontal="center" vertical="center"/>
    </xf>
    <xf numFmtId="10" fontId="0" fillId="0" borderId="1" xfId="1" applyNumberFormat="1" applyFont="1" applyBorder="1" applyAlignment="1">
      <alignment vertical="center"/>
    </xf>
    <xf numFmtId="10" fontId="24" fillId="0" borderId="1" xfId="1" applyNumberFormat="1" applyFont="1" applyBorder="1" applyAlignment="1">
      <alignment vertical="center"/>
    </xf>
    <xf numFmtId="0" fontId="11" fillId="0" borderId="1" xfId="0" applyNumberFormat="1" applyFont="1" applyFill="1" applyBorder="1" applyAlignment="1" quotePrefix="1">
      <alignment vertical="center"/>
    </xf>
    <xf numFmtId="49" fontId="3" fillId="0" borderId="1" xfId="0" applyNumberFormat="1" applyFont="1" applyFill="1" applyBorder="1" applyAlignment="1" quotePrefix="1">
      <alignment vertical="center"/>
    </xf>
  </cellXfs>
  <cellStyles count="3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eading" xfId="49"/>
    <cellStyle name="Normalny_Arkusz1" xfId="50"/>
    <cellStyle name="args.style" xfId="51"/>
    <cellStyle name="千位分隔 2 6" xfId="52"/>
    <cellStyle name="计算 2" xfId="53"/>
    <cellStyle name="Calc Percent (1)" xfId="54"/>
    <cellStyle name="日期" xfId="55"/>
    <cellStyle name="Unprotect" xfId="56"/>
    <cellStyle name="_ET_STYLE_NoName_00_ 5" xfId="57"/>
    <cellStyle name="?鹎%U龡&amp;H?_x0008_e_x0005_9_x0006__x0007__x0001__x0001_" xfId="58"/>
    <cellStyle name="常规 6" xfId="59"/>
    <cellStyle name="Entered" xfId="60"/>
    <cellStyle name="千位分隔 10" xfId="61"/>
    <cellStyle name="_ET_STYLE_NoName_00_" xfId="62"/>
    <cellStyle name="Currency$[0]" xfId="63"/>
    <cellStyle name="Calc Units (0)" xfId="64"/>
    <cellStyle name="强调文字颜色 1 2 3" xfId="65"/>
    <cellStyle name="0%" xfId="66"/>
    <cellStyle name="Currency [0]" xfId="67"/>
    <cellStyle name="60% - 强调文字颜色 4 2 3" xfId="68"/>
    <cellStyle name="千位分隔 6 2" xfId="69"/>
    <cellStyle name="0.0%" xfId="70"/>
    <cellStyle name="输出 2" xfId="71"/>
    <cellStyle name="千位分隔[0] 2" xfId="72"/>
    <cellStyle name="PSChar" xfId="73"/>
    <cellStyle name="千位分隔[0] 3" xfId="74"/>
    <cellStyle name="昗弨_BOOKSHIP" xfId="75"/>
    <cellStyle name="适中 2" xfId="76"/>
    <cellStyle name="Œ…‹æØ‚è_Region Orders (2)" xfId="77"/>
    <cellStyle name="oft Excel]_x000d__x000a_Comment=open=/f ‚ðw’è‚·‚é‚ÆAƒ†[ƒU[’è‹`ŠÖ”‚ðŠÖ”“\‚è•t‚¯‚Ìˆê——‚É“o˜^‚·‚é‚±‚Æ‚ª‚Å‚«‚Ü‚·B_x000d__x000a_Maximized" xfId="78"/>
    <cellStyle name="????_Analysis of Loans" xfId="79"/>
    <cellStyle name="@_text" xfId="80"/>
    <cellStyle name="标题 4 2 3" xfId="81"/>
    <cellStyle name="??_????????" xfId="82"/>
    <cellStyle name="Calc Percent (0)" xfId="83"/>
    <cellStyle name="?? [0.00]_Analysis of Loans" xfId="84"/>
    <cellStyle name="千位分隔 170 3" xfId="85"/>
    <cellStyle name="??" xfId="86"/>
    <cellStyle name="???? [0.00]_Analysis of Loans" xfId="87"/>
    <cellStyle name="accounting" xfId="88"/>
    <cellStyle name="style2" xfId="89"/>
    <cellStyle name="?鹎%U龡&amp;H?_x0008__x001c__x001c_?_x0007__x0001__x0001_" xfId="90"/>
    <cellStyle name="ColLevel_0" xfId="91"/>
    <cellStyle name="?鹎%U龡&amp;H?_x0008_e_x0005_9_x0006__x0007__x0001__x0001_ 2 5" xfId="92"/>
    <cellStyle name="_CBRE明细表" xfId="93"/>
    <cellStyle name="_(中企华)审计评估联合申报明细表.V1" xfId="94"/>
    <cellStyle name="@ET_Style?@font-face" xfId="95"/>
    <cellStyle name="Header2" xfId="96"/>
    <cellStyle name="千位分隔 3 6" xfId="97"/>
    <cellStyle name="_CCB.HO.2003 Jnl summary by jnl.GL PRC 11&amp;12&amp;68.031221" xfId="98"/>
    <cellStyle name="{Comma [0]}" xfId="99"/>
    <cellStyle name="{Comma}" xfId="100"/>
    <cellStyle name="{Date}" xfId="101"/>
    <cellStyle name="{Month}" xfId="102"/>
    <cellStyle name="{Thousand [0]}" xfId="103"/>
    <cellStyle name="per.style" xfId="104"/>
    <cellStyle name="PSInt" xfId="105"/>
    <cellStyle name="{Percent}" xfId="106"/>
    <cellStyle name="{Thousand}" xfId="107"/>
    <cellStyle name="{Z'0000(1 dec)}" xfId="108"/>
    <cellStyle name="宋体繁体潒慭n_x0002_" xfId="109"/>
    <cellStyle name="{Z'0000(4 dec)}" xfId="110"/>
    <cellStyle name="0,0_x000a__x000a_NA_x000a__x000a_" xfId="111"/>
    <cellStyle name="0.00%" xfId="112"/>
    <cellStyle name="00" xfId="113"/>
    <cellStyle name="20% - 强调文字颜色 1 2" xfId="114"/>
    <cellStyle name="20% - 强调文字颜色 1 2 3" xfId="115"/>
    <cellStyle name="20% - 强调文字颜色 2 2" xfId="116"/>
    <cellStyle name="20% - 强调文字颜色 2 2 3" xfId="117"/>
    <cellStyle name="20% - 强调文字颜色 3 2" xfId="118"/>
    <cellStyle name="20% - 强调文字颜色 3 2 3" xfId="119"/>
    <cellStyle name="20% - 强调文字颜色 4 2" xfId="120"/>
    <cellStyle name="Mon閠aire_!!!GO" xfId="121"/>
    <cellStyle name="常规 3" xfId="122"/>
    <cellStyle name="20% - 强调文字颜色 4 2 3" xfId="123"/>
    <cellStyle name="20% - 强调文字颜色 5 2" xfId="124"/>
    <cellStyle name="40% - 强调文字颜色 3 2" xfId="125"/>
    <cellStyle name="40% - 强调文字颜色 3 2 3" xfId="126"/>
    <cellStyle name="40% - 强调文字颜色 6 2" xfId="127"/>
    <cellStyle name="60% - 强调文字颜色 1 2" xfId="128"/>
    <cellStyle name="商品名称" xfId="129"/>
    <cellStyle name="60% - 强调文字颜色 1 2 3" xfId="130"/>
    <cellStyle name="60% - 强调文字颜色 2 2" xfId="131"/>
    <cellStyle name="60% - 强调文字颜色 2 2 3" xfId="132"/>
    <cellStyle name="60% - 强调文字颜色 3 2" xfId="133"/>
    <cellStyle name="60% - 强调文字颜色 3 2 3" xfId="134"/>
    <cellStyle name="60% - 强调文字颜色 4 2" xfId="135"/>
    <cellStyle name="60% - 强调文字颜色 5 2" xfId="136"/>
    <cellStyle name="60% - 强调文字颜色 6 2" xfId="137"/>
    <cellStyle name="6mal" xfId="138"/>
    <cellStyle name="99/12/31" xfId="139"/>
    <cellStyle name="Calc Currency (0)" xfId="140"/>
    <cellStyle name="Calc Currency (0) 3" xfId="141"/>
    <cellStyle name="Lines Fill" xfId="142"/>
    <cellStyle name="常规 2" xfId="143"/>
    <cellStyle name="Calc Currency (2)" xfId="144"/>
    <cellStyle name="Calc Percent (2)" xfId="145"/>
    <cellStyle name="Calc Units (1)" xfId="146"/>
    <cellStyle name="category" xfId="147"/>
    <cellStyle name="Col Heads" xfId="148"/>
    <cellStyle name="标题 3 2 3" xfId="149"/>
    <cellStyle name="Collegamento ipertestuale" xfId="150"/>
    <cellStyle name="Column Headings" xfId="151"/>
    <cellStyle name="Column$Headings" xfId="152"/>
    <cellStyle name="Model" xfId="153"/>
    <cellStyle name="Column_Title" xfId="154"/>
    <cellStyle name="Grey" xfId="155"/>
    <cellStyle name="标题 2 2" xfId="156"/>
    <cellStyle name="Comma" xfId="157"/>
    <cellStyle name="解释性文本 2" xfId="158"/>
    <cellStyle name="Comma  - Style1" xfId="159"/>
    <cellStyle name="Comma [0]" xfId="160"/>
    <cellStyle name="Comma [00]" xfId="161"/>
    <cellStyle name="comma zerodec" xfId="162"/>
    <cellStyle name="Comma,0" xfId="163"/>
    <cellStyle name="Comma,1" xfId="164"/>
    <cellStyle name="计算 2 4" xfId="165"/>
    <cellStyle name="Comma,2" xfId="166"/>
    <cellStyle name="普通_ 白土" xfId="167"/>
    <cellStyle name="comma-d" xfId="168"/>
    <cellStyle name="comma-d 4" xfId="169"/>
    <cellStyle name="Copied" xfId="170"/>
    <cellStyle name="COST1" xfId="171"/>
    <cellStyle name="Currency" xfId="172"/>
    <cellStyle name="Currency [00]" xfId="173"/>
    <cellStyle name="Currency$[2]" xfId="174"/>
    <cellStyle name="Currency,0" xfId="175"/>
    <cellStyle name="Currency,2" xfId="176"/>
    <cellStyle name="Currency\[0]" xfId="177"/>
    <cellStyle name="检查单元格 2" xfId="178"/>
    <cellStyle name="Currency_ rislugp" xfId="179"/>
    <cellStyle name="Fixed" xfId="180"/>
    <cellStyle name="Currency1" xfId="181"/>
    <cellStyle name="Date" xfId="182"/>
    <cellStyle name="Date Short" xfId="183"/>
    <cellStyle name="Dollar (zero dec)" xfId="184"/>
    <cellStyle name="千位分隔 3 11" xfId="185"/>
    <cellStyle name="E&amp;Y House" xfId="186"/>
    <cellStyle name="entry box" xfId="187"/>
    <cellStyle name="好 2" xfId="188"/>
    <cellStyle name="EY House" xfId="189"/>
    <cellStyle name="style1" xfId="190"/>
    <cellStyle name="ff" xfId="191"/>
    <cellStyle name="Input [yellow]" xfId="192"/>
    <cellStyle name="常规 33 6" xfId="193"/>
    <cellStyle name="Format Number Column" xfId="194"/>
    <cellStyle name="Grey 2" xfId="195"/>
    <cellStyle name="HEADER" xfId="196"/>
    <cellStyle name="千分位_ 白土" xfId="197"/>
    <cellStyle name="Header1" xfId="198"/>
    <cellStyle name="千位分隔 13" xfId="199"/>
    <cellStyle name="千位分隔 3 5" xfId="200"/>
    <cellStyle name="Header1 3" xfId="201"/>
    <cellStyle name="Header2 4" xfId="202"/>
    <cellStyle name="Heading1" xfId="203"/>
    <cellStyle name="HEADING2" xfId="204"/>
    <cellStyle name="Hipervínculo" xfId="205"/>
    <cellStyle name="Hipervínculo visitado" xfId="206"/>
    <cellStyle name="霓付 [0]_1202" xfId="207"/>
    <cellStyle name="Hipervínculo_固定资产清单" xfId="208"/>
    <cellStyle name="Monétaire [0]_!!!GO" xfId="209"/>
    <cellStyle name="Input [yellow] 3" xfId="210"/>
    <cellStyle name="Input Cells" xfId="211"/>
    <cellStyle name="InputArea" xfId="212"/>
    <cellStyle name="KPMG Heading 1" xfId="213"/>
    <cellStyle name="KPMG Heading 2" xfId="214"/>
    <cellStyle name="KPMG Heading 3" xfId="215"/>
    <cellStyle name="KPMG Heading 4" xfId="216"/>
    <cellStyle name="KPMG Normal" xfId="217"/>
    <cellStyle name="Linked Cells" xfId="218"/>
    <cellStyle name="Milliers [0]_!!!GO" xfId="219"/>
    <cellStyle name="Milliers_!!!GO" xfId="220"/>
    <cellStyle name="Moneda_96 Risk" xfId="221"/>
    <cellStyle name="Mon閠aire [0]_!!!GO" xfId="222"/>
    <cellStyle name="New Times Roman" xfId="223"/>
    <cellStyle name="no dec" xfId="224"/>
    <cellStyle name="Normal - Style1" xfId="225"/>
    <cellStyle name="Normal - Style1 4" xfId="226"/>
    <cellStyle name="Normal_ rislugp" xfId="227"/>
    <cellStyle name="Œ…‹æØ‚è [0.00]_Region Orders (2)" xfId="228"/>
    <cellStyle name="Percent" xfId="229"/>
    <cellStyle name="Percent [0%]" xfId="230"/>
    <cellStyle name="Percent [0]" xfId="231"/>
    <cellStyle name="公司标准表" xfId="232"/>
    <cellStyle name="Percent [00]" xfId="233"/>
    <cellStyle name="Percent [2]" xfId="234"/>
    <cellStyle name="Pourcentage_pldt" xfId="235"/>
    <cellStyle name="标题 5" xfId="236"/>
    <cellStyle name="Prefilled" xfId="237"/>
    <cellStyle name="分级显示列_1_Book1" xfId="238"/>
    <cellStyle name="pricing" xfId="239"/>
    <cellStyle name="PSDate" xfId="240"/>
    <cellStyle name="PSDec" xfId="241"/>
    <cellStyle name="PSHeading" xfId="242"/>
    <cellStyle name="PSSpacer" xfId="243"/>
    <cellStyle name="RevList" xfId="244"/>
    <cellStyle name="row_def_array" xfId="245"/>
    <cellStyle name="Sheet Head" xfId="246"/>
    <cellStyle name="Special" xfId="247"/>
    <cellStyle name="style" xfId="248"/>
    <cellStyle name="sstot" xfId="249"/>
    <cellStyle name="subhead" xfId="250"/>
    <cellStyle name="Subtotal" xfId="251"/>
    <cellStyle name="超链接 2" xfId="252"/>
    <cellStyle name="Text Indent A" xfId="253"/>
    <cellStyle name="Text Indent B" xfId="254"/>
    <cellStyle name="标题 1 2 3" xfId="255"/>
    <cellStyle name="Text Indent C" xfId="256"/>
    <cellStyle name="Thousands" xfId="257"/>
    <cellStyle name="Total" xfId="258"/>
    <cellStyle name="_laroux" xfId="259"/>
    <cellStyle name="百分比 3" xfId="260"/>
    <cellStyle name="编号" xfId="261"/>
    <cellStyle name="标题 1 2" xfId="262"/>
    <cellStyle name="标题 2 2 3" xfId="263"/>
    <cellStyle name="标题 3 2" xfId="264"/>
    <cellStyle name="标题 4 2" xfId="265"/>
    <cellStyle name="标题 5 3" xfId="266"/>
    <cellStyle name="标题1" xfId="267"/>
    <cellStyle name="標準_Collateral" xfId="268"/>
    <cellStyle name="部门" xfId="269"/>
    <cellStyle name="常规 2 2" xfId="270"/>
    <cellStyle name="差 2" xfId="271"/>
    <cellStyle name="差 2 3" xfId="272"/>
    <cellStyle name="差_Sheet3" xfId="273"/>
    <cellStyle name="常规 10" xfId="274"/>
    <cellStyle name="常规 10 2 2 2 2" xfId="275"/>
    <cellStyle name="常规 2 7 2 2" xfId="276"/>
    <cellStyle name="常规 11" xfId="277"/>
    <cellStyle name="常规 11 6" xfId="278"/>
    <cellStyle name="常规 12 4" xfId="279"/>
    <cellStyle name="常规 133" xfId="280"/>
    <cellStyle name="常规 18 5" xfId="281"/>
    <cellStyle name="常规 2 2 2 2 2" xfId="282"/>
    <cellStyle name="常规 2 2 4 4" xfId="283"/>
    <cellStyle name="常规 2 3" xfId="284"/>
    <cellStyle name="常规 2 3 2" xfId="285"/>
    <cellStyle name="常规 2 4 2" xfId="286"/>
    <cellStyle name="一般_adv貸款記錄" xfId="287"/>
    <cellStyle name="常规 32 5" xfId="288"/>
    <cellStyle name="常规 5 3 4" xfId="289"/>
    <cellStyle name="常规 6 2 7" xfId="290"/>
    <cellStyle name="常规 93" xfId="291"/>
    <cellStyle name="常规_Sheet1" xfId="292"/>
    <cellStyle name="好 2 3" xfId="293"/>
    <cellStyle name="好 2 5" xfId="294"/>
    <cellStyle name="好_Sheet3" xfId="295"/>
    <cellStyle name="后继超级链接" xfId="296"/>
    <cellStyle name="汇总 2" xfId="297"/>
    <cellStyle name="汇总 2 4" xfId="298"/>
    <cellStyle name="借出原因" xfId="299"/>
    <cellStyle name="注释 2 4" xfId="300"/>
    <cellStyle name="警告文本 2" xfId="301"/>
    <cellStyle name="链接单元格 2" xfId="302"/>
    <cellStyle name="链接单元格 2 3" xfId="303"/>
    <cellStyle name="霓付_1202" xfId="304"/>
    <cellStyle name="烹拳_1202" xfId="305"/>
    <cellStyle name="千分位[0]_ 白土" xfId="306"/>
    <cellStyle name="千位_ 方正PC" xfId="307"/>
    <cellStyle name="千位分隔 170" xfId="308"/>
    <cellStyle name="千位分隔 170 2" xfId="309"/>
    <cellStyle name="千位分隔 2" xfId="310"/>
    <cellStyle name="千位分隔 2 10" xfId="311"/>
    <cellStyle name="千位分隔 2 10 3" xfId="312"/>
    <cellStyle name="千位分隔 2 2 16" xfId="313"/>
    <cellStyle name="千位分隔 2 2 2 5" xfId="314"/>
    <cellStyle name="千位分隔 2 46" xfId="315"/>
    <cellStyle name="千位分隔 4" xfId="316"/>
    <cellStyle name="千位分隔 5 5" xfId="317"/>
    <cellStyle name="千位分隔 96" xfId="318"/>
    <cellStyle name="千位分隔[0] 2 2" xfId="319"/>
    <cellStyle name="强调文字颜色 3 2" xfId="320"/>
    <cellStyle name="输入 2 4" xfId="321"/>
    <cellStyle name="钎霖_(沥焊何巩)岿喊牢盔拌裙" xfId="322"/>
    <cellStyle name="强调文字颜色 1 2" xfId="323"/>
    <cellStyle name="强调文字颜色 2 2" xfId="324"/>
    <cellStyle name="强调文字颜色 4 2 3" xfId="325"/>
    <cellStyle name="适中 2 3" xfId="326"/>
    <cellStyle name="输出 2 4" xfId="327"/>
    <cellStyle name="输入 2" xfId="328"/>
    <cellStyle name="数量" xfId="329"/>
    <cellStyle name="样式 1 3" xfId="330"/>
    <cellStyle name="注释 2" xfId="331"/>
    <cellStyle name="资产" xfId="332"/>
    <cellStyle name="표준_0N-HANDLING " xfId="333"/>
    <cellStyle name="常规 33" xfId="334"/>
    <cellStyle name="常规 4 2" xfId="335"/>
    <cellStyle name="千位分隔 22" xfId="33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E17" sqref="E17"/>
    </sheetView>
  </sheetViews>
  <sheetFormatPr defaultColWidth="9" defaultRowHeight="15.6"/>
  <cols>
    <col min="1" max="1" width="5.78333333333333" customWidth="1"/>
    <col min="2" max="2" width="17.5" customWidth="1"/>
    <col min="3" max="3" width="9.425" customWidth="1"/>
    <col min="4" max="4" width="18.2833333333333" customWidth="1"/>
    <col min="5" max="5" width="17.2083333333333" customWidth="1"/>
    <col min="6" max="6" width="20.0666666666667" customWidth="1"/>
    <col min="7" max="7" width="19.5666666666667" customWidth="1"/>
    <col min="8" max="8" width="17.7083333333333" customWidth="1"/>
    <col min="9" max="9" width="12.925" customWidth="1"/>
    <col min="10" max="10" width="14" customWidth="1"/>
    <col min="11" max="11" width="11.5666666666667" customWidth="1"/>
    <col min="13" max="13" width="12.7083333333333" customWidth="1"/>
  </cols>
  <sheetData>
    <row r="1" s="103" customFormat="1" ht="25.5" customHeight="1" spans="1:9">
      <c r="A1" s="104" t="s">
        <v>0</v>
      </c>
      <c r="B1" s="104" t="s">
        <v>1</v>
      </c>
      <c r="C1" s="104" t="s">
        <v>2</v>
      </c>
      <c r="D1" s="104" t="s">
        <v>3</v>
      </c>
      <c r="E1" s="104" t="s">
        <v>4</v>
      </c>
      <c r="F1" s="104" t="s">
        <v>5</v>
      </c>
      <c r="G1" s="104" t="s">
        <v>6</v>
      </c>
      <c r="H1" s="105" t="s">
        <v>7</v>
      </c>
      <c r="I1" s="117" t="s">
        <v>8</v>
      </c>
    </row>
    <row r="2" ht="26.6" customHeight="1" spans="1:13">
      <c r="A2" s="106">
        <v>1</v>
      </c>
      <c r="B2" s="107" t="str">
        <f>结果明细表!B5</f>
        <v>电力分公司</v>
      </c>
      <c r="C2" s="108">
        <f>SUMIF(结果明细表!B:B,B2,结果明细表!C:C)</f>
        <v>121</v>
      </c>
      <c r="D2" s="108" t="e">
        <f ca="1">SUMIF(结果明细表!B:B,B2,结果明细表!#REF!)</f>
        <v>#REF!</v>
      </c>
      <c r="E2" s="108" t="e">
        <f ca="1">SUMIF(结果明细表!B:B,B2,结果明细表!#REF!)</f>
        <v>#REF!</v>
      </c>
      <c r="F2" s="108" t="e">
        <f ca="1">SUMIF(结果明细表!B:B,B2,结果明细表!#REF!)</f>
        <v>#REF!</v>
      </c>
      <c r="G2" s="108" t="e">
        <f ca="1">SUMIF(结果明细表!B:B,B2,结果明细表!#REF!)</f>
        <v>#REF!</v>
      </c>
      <c r="H2" s="108" t="e">
        <f ca="1">F2-E2</f>
        <v>#REF!</v>
      </c>
      <c r="I2" s="118" t="e">
        <f ca="1">H2/E2</f>
        <v>#REF!</v>
      </c>
      <c r="J2" s="116"/>
      <c r="K2" s="116"/>
      <c r="L2" s="116"/>
      <c r="M2" s="116"/>
    </row>
    <row r="3" ht="26.6" customHeight="1" spans="1:13">
      <c r="A3" s="109"/>
      <c r="B3" s="110"/>
      <c r="C3" s="108"/>
      <c r="D3" s="108"/>
      <c r="E3" s="108"/>
      <c r="F3" s="108"/>
      <c r="G3" s="108"/>
      <c r="H3" s="108"/>
      <c r="I3" s="118"/>
      <c r="J3" s="116"/>
      <c r="K3" s="116"/>
      <c r="L3" s="116"/>
      <c r="M3" s="116"/>
    </row>
    <row r="4" ht="26.6" customHeight="1" spans="1:13">
      <c r="A4" s="109"/>
      <c r="B4" s="110"/>
      <c r="C4" s="108"/>
      <c r="D4" s="108"/>
      <c r="E4" s="108"/>
      <c r="F4" s="108"/>
      <c r="G4" s="108"/>
      <c r="H4" s="108"/>
      <c r="I4" s="118"/>
      <c r="J4" s="116"/>
      <c r="K4" s="116"/>
      <c r="L4" s="116"/>
      <c r="M4" s="116"/>
    </row>
    <row r="5" ht="26.6" customHeight="1" spans="1:13">
      <c r="A5" s="109"/>
      <c r="B5" s="110"/>
      <c r="C5" s="108"/>
      <c r="D5" s="108"/>
      <c r="E5" s="108"/>
      <c r="F5" s="108"/>
      <c r="G5" s="108"/>
      <c r="H5" s="108"/>
      <c r="I5" s="118"/>
      <c r="J5" s="116"/>
      <c r="K5" s="116"/>
      <c r="L5" s="116"/>
      <c r="M5" s="116"/>
    </row>
    <row r="6" s="103" customFormat="1" ht="25.5" customHeight="1" spans="1:9">
      <c r="A6" s="111" t="s">
        <v>9</v>
      </c>
      <c r="B6" s="112"/>
      <c r="C6" s="113">
        <f>SUM(C2:C5)</f>
        <v>121</v>
      </c>
      <c r="D6" s="113" t="e">
        <f ca="1">SUM(D2:D5)</f>
        <v>#REF!</v>
      </c>
      <c r="E6" s="113" t="e">
        <f ca="1">SUM(E2:E5)</f>
        <v>#REF!</v>
      </c>
      <c r="F6" s="113" t="e">
        <f ca="1">SUM(F2:F5)</f>
        <v>#REF!</v>
      </c>
      <c r="G6" s="113" t="e">
        <f ca="1">SUM(G2:G5)</f>
        <v>#REF!</v>
      </c>
      <c r="H6" s="114" t="e">
        <f ca="1">F6-E6</f>
        <v>#REF!</v>
      </c>
      <c r="I6" s="119" t="e">
        <f ca="1">(F6-E6)/E6</f>
        <v>#REF!</v>
      </c>
    </row>
    <row r="8" spans="7:7">
      <c r="G8" s="115"/>
    </row>
    <row r="9" spans="6:7">
      <c r="F9" s="116"/>
      <c r="G9" s="116"/>
    </row>
    <row r="11" spans="4:4">
      <c r="D11" s="115"/>
    </row>
    <row r="12" spans="4:7">
      <c r="D12" s="115"/>
      <c r="G12" s="115"/>
    </row>
    <row r="13" spans="4:4">
      <c r="D13" s="116"/>
    </row>
    <row r="14" spans="4:7">
      <c r="D14" s="116"/>
      <c r="G14" s="116"/>
    </row>
  </sheetData>
  <mergeCells count="1">
    <mergeCell ref="A6:B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7"/>
  <sheetViews>
    <sheetView tabSelected="1" zoomScale="90" zoomScaleNormal="90" topLeftCell="A113" workbookViewId="0">
      <selection activeCell="J3" sqref="J3:J4"/>
    </sheetView>
  </sheetViews>
  <sheetFormatPr defaultColWidth="9" defaultRowHeight="15.6"/>
  <cols>
    <col min="1" max="1" width="5.06666666666667" customWidth="1"/>
    <col min="2" max="2" width="10" customWidth="1"/>
    <col min="3" max="3" width="5.06666666666667" customWidth="1"/>
    <col min="4" max="4" width="17.0833333333333" style="69" customWidth="1"/>
    <col min="5" max="5" width="29" style="70" customWidth="1"/>
    <col min="6" max="6" width="23.5" style="69" customWidth="1"/>
    <col min="7" max="7" width="10.7833333333333" hidden="1" customWidth="1"/>
    <col min="8" max="8" width="30.4" customWidth="1"/>
    <col min="9" max="9" width="14.5" customWidth="1"/>
    <col min="10" max="10" width="9.925" customWidth="1"/>
    <col min="11" max="11" width="28.7833333333333" customWidth="1"/>
    <col min="12" max="12" width="12.0666666666667" customWidth="1"/>
  </cols>
  <sheetData>
    <row r="1" ht="33.75" customHeight="1" spans="1:12">
      <c r="A1" s="71" t="s">
        <v>10</v>
      </c>
      <c r="B1" s="72"/>
      <c r="C1" s="73"/>
      <c r="D1" s="72"/>
      <c r="E1" s="74"/>
      <c r="F1" s="75"/>
      <c r="G1" s="72"/>
      <c r="H1" s="72"/>
      <c r="I1" s="72"/>
      <c r="J1" s="75"/>
      <c r="K1" s="72"/>
      <c r="L1" s="72"/>
    </row>
    <row r="2" s="67" customFormat="1" ht="25.2" customHeight="1" spans="1:12">
      <c r="A2" s="76" t="s">
        <v>11</v>
      </c>
      <c r="B2" s="76"/>
      <c r="C2" s="76"/>
      <c r="D2" s="76"/>
      <c r="E2" s="76"/>
      <c r="F2" s="75"/>
      <c r="G2" s="75"/>
      <c r="H2" s="75"/>
      <c r="I2" s="8" t="s">
        <v>12</v>
      </c>
      <c r="J2" s="84"/>
      <c r="K2" s="85" t="s">
        <v>13</v>
      </c>
      <c r="L2" s="86"/>
    </row>
    <row r="3" s="67" customFormat="1" ht="19.1" customHeight="1" spans="1:12">
      <c r="A3" s="77" t="s">
        <v>0</v>
      </c>
      <c r="B3" s="11" t="s">
        <v>14</v>
      </c>
      <c r="C3" s="11" t="s">
        <v>2</v>
      </c>
      <c r="D3" s="11" t="s">
        <v>15</v>
      </c>
      <c r="E3" s="78" t="s">
        <v>16</v>
      </c>
      <c r="F3" s="11" t="s">
        <v>17</v>
      </c>
      <c r="G3" s="11" t="s">
        <v>18</v>
      </c>
      <c r="H3" s="11" t="s">
        <v>19</v>
      </c>
      <c r="I3" s="78" t="s">
        <v>20</v>
      </c>
      <c r="J3" s="87" t="s">
        <v>21</v>
      </c>
      <c r="K3" s="88" t="s">
        <v>22</v>
      </c>
      <c r="L3" s="78" t="s">
        <v>23</v>
      </c>
    </row>
    <row r="4" s="67" customFormat="1" ht="12" spans="1:12">
      <c r="A4" s="77"/>
      <c r="B4" s="11"/>
      <c r="C4" s="11"/>
      <c r="D4" s="11"/>
      <c r="E4" s="79"/>
      <c r="F4" s="11"/>
      <c r="G4" s="11"/>
      <c r="H4" s="11"/>
      <c r="I4" s="79"/>
      <c r="J4" s="89"/>
      <c r="K4" s="90"/>
      <c r="L4" s="79"/>
    </row>
    <row r="5" s="67" customFormat="1" ht="25.1" customHeight="1" spans="1:12">
      <c r="A5" s="80">
        <v>1</v>
      </c>
      <c r="B5" s="81" t="s">
        <v>24</v>
      </c>
      <c r="C5" s="82">
        <v>1</v>
      </c>
      <c r="D5" s="14" t="s">
        <v>25</v>
      </c>
      <c r="E5" s="83" t="s">
        <v>26</v>
      </c>
      <c r="F5" s="16" t="s">
        <v>27</v>
      </c>
      <c r="G5" s="83"/>
      <c r="H5" s="16" t="s">
        <v>28</v>
      </c>
      <c r="I5" s="91">
        <v>39436</v>
      </c>
      <c r="J5" s="28" t="s">
        <v>29</v>
      </c>
      <c r="K5" s="92" t="s">
        <v>30</v>
      </c>
      <c r="L5" s="17"/>
    </row>
    <row r="6" s="67" customFormat="1" ht="25.1" customHeight="1" spans="1:12">
      <c r="A6" s="80">
        <v>2</v>
      </c>
      <c r="B6" s="81" t="s">
        <v>24</v>
      </c>
      <c r="C6" s="82">
        <v>1</v>
      </c>
      <c r="D6" s="14" t="s">
        <v>31</v>
      </c>
      <c r="E6" s="83" t="s">
        <v>32</v>
      </c>
      <c r="F6" s="16" t="s">
        <v>33</v>
      </c>
      <c r="G6" s="83"/>
      <c r="H6" s="16" t="s">
        <v>34</v>
      </c>
      <c r="I6" s="91">
        <v>39436</v>
      </c>
      <c r="J6" s="28" t="s">
        <v>35</v>
      </c>
      <c r="K6" s="92" t="s">
        <v>30</v>
      </c>
      <c r="L6" s="17"/>
    </row>
    <row r="7" s="67" customFormat="1" ht="25.1" customHeight="1" spans="1:12">
      <c r="A7" s="80">
        <v>3</v>
      </c>
      <c r="B7" s="81" t="s">
        <v>24</v>
      </c>
      <c r="C7" s="82">
        <v>1</v>
      </c>
      <c r="D7" s="14" t="s">
        <v>36</v>
      </c>
      <c r="E7" s="83" t="s">
        <v>37</v>
      </c>
      <c r="F7" s="16" t="s">
        <v>38</v>
      </c>
      <c r="G7" s="83"/>
      <c r="H7" s="16" t="s">
        <v>34</v>
      </c>
      <c r="I7" s="91">
        <v>39681</v>
      </c>
      <c r="J7" s="28" t="s">
        <v>39</v>
      </c>
      <c r="K7" s="92" t="s">
        <v>30</v>
      </c>
      <c r="L7" s="17"/>
    </row>
    <row r="8" s="67" customFormat="1" ht="25.1" customHeight="1" spans="1:12">
      <c r="A8" s="80">
        <v>4</v>
      </c>
      <c r="B8" s="81" t="s">
        <v>24</v>
      </c>
      <c r="C8" s="82">
        <v>1</v>
      </c>
      <c r="D8" s="14" t="s">
        <v>40</v>
      </c>
      <c r="E8" s="83" t="s">
        <v>37</v>
      </c>
      <c r="F8" s="16" t="s">
        <v>38</v>
      </c>
      <c r="G8" s="83"/>
      <c r="H8" s="16" t="s">
        <v>34</v>
      </c>
      <c r="I8" s="91">
        <v>39681</v>
      </c>
      <c r="J8" s="28" t="s">
        <v>41</v>
      </c>
      <c r="K8" s="92" t="s">
        <v>30</v>
      </c>
      <c r="L8" s="17"/>
    </row>
    <row r="9" s="67" customFormat="1" ht="25.1" customHeight="1" spans="1:12">
      <c r="A9" s="80">
        <v>5</v>
      </c>
      <c r="B9" s="81" t="s">
        <v>24</v>
      </c>
      <c r="C9" s="82">
        <v>1</v>
      </c>
      <c r="D9" s="14" t="s">
        <v>42</v>
      </c>
      <c r="E9" s="83" t="s">
        <v>43</v>
      </c>
      <c r="F9" s="16" t="s">
        <v>44</v>
      </c>
      <c r="G9" s="83"/>
      <c r="H9" s="16" t="s">
        <v>34</v>
      </c>
      <c r="I9" s="91">
        <v>39805</v>
      </c>
      <c r="J9" s="28" t="s">
        <v>45</v>
      </c>
      <c r="K9" s="92" t="s">
        <v>30</v>
      </c>
      <c r="L9" s="17"/>
    </row>
    <row r="10" s="67" customFormat="1" ht="25.1" customHeight="1" spans="1:12">
      <c r="A10" s="80">
        <v>6</v>
      </c>
      <c r="B10" s="81" t="s">
        <v>24</v>
      </c>
      <c r="C10" s="82">
        <v>1</v>
      </c>
      <c r="D10" s="14" t="s">
        <v>46</v>
      </c>
      <c r="E10" s="83" t="s">
        <v>47</v>
      </c>
      <c r="F10" s="16" t="s">
        <v>48</v>
      </c>
      <c r="G10" s="83"/>
      <c r="H10" s="16" t="s">
        <v>34</v>
      </c>
      <c r="I10" s="91">
        <v>39805</v>
      </c>
      <c r="J10" s="28" t="s">
        <v>49</v>
      </c>
      <c r="K10" s="92" t="s">
        <v>30</v>
      </c>
      <c r="L10" s="17"/>
    </row>
    <row r="11" s="67" customFormat="1" ht="25.1" customHeight="1" spans="1:12">
      <c r="A11" s="80">
        <v>7</v>
      </c>
      <c r="B11" s="81" t="s">
        <v>24</v>
      </c>
      <c r="C11" s="82">
        <v>1</v>
      </c>
      <c r="D11" s="14" t="s">
        <v>50</v>
      </c>
      <c r="E11" s="83" t="s">
        <v>51</v>
      </c>
      <c r="F11" s="16" t="s">
        <v>52</v>
      </c>
      <c r="G11" s="83"/>
      <c r="H11" s="16" t="s">
        <v>34</v>
      </c>
      <c r="I11" s="91">
        <v>40164</v>
      </c>
      <c r="J11" s="28" t="s">
        <v>53</v>
      </c>
      <c r="K11" s="92" t="s">
        <v>30</v>
      </c>
      <c r="L11" s="17"/>
    </row>
    <row r="12" s="67" customFormat="1" ht="25.1" customHeight="1" spans="1:12">
      <c r="A12" s="80">
        <v>8</v>
      </c>
      <c r="B12" s="81" t="s">
        <v>24</v>
      </c>
      <c r="C12" s="82">
        <v>1</v>
      </c>
      <c r="D12" s="14" t="s">
        <v>54</v>
      </c>
      <c r="E12" s="83" t="s">
        <v>55</v>
      </c>
      <c r="F12" s="16" t="s">
        <v>56</v>
      </c>
      <c r="G12" s="83"/>
      <c r="H12" s="16" t="s">
        <v>57</v>
      </c>
      <c r="I12" s="91">
        <v>40539</v>
      </c>
      <c r="J12" s="28" t="s">
        <v>58</v>
      </c>
      <c r="K12" s="92" t="s">
        <v>30</v>
      </c>
      <c r="L12" s="17"/>
    </row>
    <row r="13" s="67" customFormat="1" ht="25.1" customHeight="1" spans="1:12">
      <c r="A13" s="80">
        <v>9</v>
      </c>
      <c r="B13" s="81" t="s">
        <v>24</v>
      </c>
      <c r="C13" s="82">
        <v>1</v>
      </c>
      <c r="D13" s="14" t="s">
        <v>59</v>
      </c>
      <c r="E13" s="83" t="s">
        <v>60</v>
      </c>
      <c r="F13" s="16" t="s">
        <v>61</v>
      </c>
      <c r="G13" s="83"/>
      <c r="H13" s="16" t="s">
        <v>62</v>
      </c>
      <c r="I13" s="91">
        <v>40539</v>
      </c>
      <c r="J13" s="28" t="s">
        <v>63</v>
      </c>
      <c r="K13" s="92" t="s">
        <v>30</v>
      </c>
      <c r="L13" s="17"/>
    </row>
    <row r="14" s="67" customFormat="1" ht="25.1" customHeight="1" spans="1:12">
      <c r="A14" s="80">
        <v>10</v>
      </c>
      <c r="B14" s="81" t="s">
        <v>24</v>
      </c>
      <c r="C14" s="82">
        <v>1</v>
      </c>
      <c r="D14" s="14" t="s">
        <v>64</v>
      </c>
      <c r="E14" s="83" t="s">
        <v>65</v>
      </c>
      <c r="F14" s="16" t="s">
        <v>66</v>
      </c>
      <c r="G14" s="83"/>
      <c r="H14" s="16" t="s">
        <v>62</v>
      </c>
      <c r="I14" s="91">
        <v>40908</v>
      </c>
      <c r="J14" s="28" t="s">
        <v>67</v>
      </c>
      <c r="K14" s="92" t="s">
        <v>30</v>
      </c>
      <c r="L14" s="17"/>
    </row>
    <row r="15" s="67" customFormat="1" ht="25.1" customHeight="1" spans="1:12">
      <c r="A15" s="80">
        <v>11</v>
      </c>
      <c r="B15" s="81" t="s">
        <v>24</v>
      </c>
      <c r="C15" s="82">
        <v>1</v>
      </c>
      <c r="D15" s="14" t="s">
        <v>68</v>
      </c>
      <c r="E15" s="83" t="s">
        <v>69</v>
      </c>
      <c r="F15" s="16" t="s">
        <v>70</v>
      </c>
      <c r="G15" s="83"/>
      <c r="H15" s="16" t="s">
        <v>71</v>
      </c>
      <c r="I15" s="91">
        <v>36586</v>
      </c>
      <c r="J15" s="28" t="s">
        <v>72</v>
      </c>
      <c r="K15" s="93" t="s">
        <v>73</v>
      </c>
      <c r="L15" s="17"/>
    </row>
    <row r="16" s="67" customFormat="1" ht="25.1" customHeight="1" spans="1:12">
      <c r="A16" s="80">
        <v>12</v>
      </c>
      <c r="B16" s="81" t="s">
        <v>24</v>
      </c>
      <c r="C16" s="82">
        <v>1</v>
      </c>
      <c r="D16" s="14" t="s">
        <v>74</v>
      </c>
      <c r="E16" s="83" t="s">
        <v>75</v>
      </c>
      <c r="F16" s="16" t="s">
        <v>76</v>
      </c>
      <c r="G16" s="83"/>
      <c r="H16" s="16" t="s">
        <v>77</v>
      </c>
      <c r="I16" s="91">
        <v>37591</v>
      </c>
      <c r="J16" s="28" t="s">
        <v>78</v>
      </c>
      <c r="K16" s="92" t="s">
        <v>30</v>
      </c>
      <c r="L16" s="17"/>
    </row>
    <row r="17" s="67" customFormat="1" ht="25.1" customHeight="1" spans="1:12">
      <c r="A17" s="80">
        <v>13</v>
      </c>
      <c r="B17" s="81" t="s">
        <v>24</v>
      </c>
      <c r="C17" s="82">
        <v>1</v>
      </c>
      <c r="D17" s="14" t="s">
        <v>79</v>
      </c>
      <c r="E17" s="83" t="s">
        <v>75</v>
      </c>
      <c r="F17" s="16" t="s">
        <v>80</v>
      </c>
      <c r="G17" s="83"/>
      <c r="H17" s="16" t="s">
        <v>77</v>
      </c>
      <c r="I17" s="91">
        <v>37591</v>
      </c>
      <c r="J17" s="28" t="s">
        <v>81</v>
      </c>
      <c r="K17" s="92" t="s">
        <v>30</v>
      </c>
      <c r="L17" s="17"/>
    </row>
    <row r="18" s="67" customFormat="1" ht="25.1" customHeight="1" spans="1:12">
      <c r="A18" s="80">
        <v>14</v>
      </c>
      <c r="B18" s="81" t="s">
        <v>24</v>
      </c>
      <c r="C18" s="82">
        <v>1</v>
      </c>
      <c r="D18" s="14" t="s">
        <v>82</v>
      </c>
      <c r="E18" s="83" t="s">
        <v>75</v>
      </c>
      <c r="F18" s="16" t="s">
        <v>80</v>
      </c>
      <c r="G18" s="83"/>
      <c r="H18" s="16" t="s">
        <v>77</v>
      </c>
      <c r="I18" s="91">
        <v>37591</v>
      </c>
      <c r="J18" s="28" t="s">
        <v>83</v>
      </c>
      <c r="K18" s="92" t="s">
        <v>30</v>
      </c>
      <c r="L18" s="17"/>
    </row>
    <row r="19" s="67" customFormat="1" ht="25.1" customHeight="1" spans="1:12">
      <c r="A19" s="80">
        <v>15</v>
      </c>
      <c r="B19" s="81" t="s">
        <v>24</v>
      </c>
      <c r="C19" s="82">
        <v>1</v>
      </c>
      <c r="D19" s="14" t="s">
        <v>84</v>
      </c>
      <c r="E19" s="83" t="s">
        <v>85</v>
      </c>
      <c r="F19" s="16" t="s">
        <v>86</v>
      </c>
      <c r="G19" s="83"/>
      <c r="H19" s="16" t="s">
        <v>87</v>
      </c>
      <c r="I19" s="91">
        <v>37408</v>
      </c>
      <c r="J19" s="28" t="s">
        <v>88</v>
      </c>
      <c r="K19" s="93" t="s">
        <v>89</v>
      </c>
      <c r="L19" s="17"/>
    </row>
    <row r="20" s="67" customFormat="1" ht="25.1" customHeight="1" spans="1:12">
      <c r="A20" s="80">
        <v>16</v>
      </c>
      <c r="B20" s="81" t="s">
        <v>24</v>
      </c>
      <c r="C20" s="82">
        <v>1</v>
      </c>
      <c r="D20" s="14" t="s">
        <v>90</v>
      </c>
      <c r="E20" s="83" t="s">
        <v>91</v>
      </c>
      <c r="F20" s="16" t="s">
        <v>92</v>
      </c>
      <c r="G20" s="83"/>
      <c r="H20" s="16" t="s">
        <v>93</v>
      </c>
      <c r="I20" s="91">
        <v>35585</v>
      </c>
      <c r="J20" s="28" t="s">
        <v>94</v>
      </c>
      <c r="K20" s="92" t="s">
        <v>30</v>
      </c>
      <c r="L20" s="17"/>
    </row>
    <row r="21" s="67" customFormat="1" ht="25.1" customHeight="1" spans="1:12">
      <c r="A21" s="80">
        <v>17</v>
      </c>
      <c r="B21" s="81" t="s">
        <v>24</v>
      </c>
      <c r="C21" s="82">
        <v>1</v>
      </c>
      <c r="D21" s="14" t="s">
        <v>95</v>
      </c>
      <c r="E21" s="83" t="s">
        <v>96</v>
      </c>
      <c r="F21" s="16" t="s">
        <v>97</v>
      </c>
      <c r="G21" s="83"/>
      <c r="H21" s="16" t="s">
        <v>93</v>
      </c>
      <c r="I21" s="91">
        <v>35585</v>
      </c>
      <c r="J21" s="28" t="s">
        <v>98</v>
      </c>
      <c r="K21" s="92" t="s">
        <v>30</v>
      </c>
      <c r="L21" s="17"/>
    </row>
    <row r="22" s="67" customFormat="1" ht="25.1" customHeight="1" spans="1:12">
      <c r="A22" s="80">
        <v>18</v>
      </c>
      <c r="B22" s="81" t="s">
        <v>24</v>
      </c>
      <c r="C22" s="82">
        <v>1</v>
      </c>
      <c r="D22" s="14" t="s">
        <v>99</v>
      </c>
      <c r="E22" s="83" t="s">
        <v>100</v>
      </c>
      <c r="F22" s="16" t="s">
        <v>101</v>
      </c>
      <c r="G22" s="83"/>
      <c r="H22" s="16" t="s">
        <v>102</v>
      </c>
      <c r="I22" s="91">
        <v>41614</v>
      </c>
      <c r="J22" s="28" t="s">
        <v>103</v>
      </c>
      <c r="K22" s="93" t="s">
        <v>104</v>
      </c>
      <c r="L22" s="17"/>
    </row>
    <row r="23" s="67" customFormat="1" ht="25.1" customHeight="1" spans="1:12">
      <c r="A23" s="80">
        <v>19</v>
      </c>
      <c r="B23" s="81" t="s">
        <v>24</v>
      </c>
      <c r="C23" s="82">
        <v>1</v>
      </c>
      <c r="D23" s="14" t="s">
        <v>105</v>
      </c>
      <c r="E23" s="83" t="s">
        <v>106</v>
      </c>
      <c r="F23" s="16" t="s">
        <v>107</v>
      </c>
      <c r="G23" s="83"/>
      <c r="H23" s="16" t="s">
        <v>108</v>
      </c>
      <c r="I23" s="91">
        <v>34335</v>
      </c>
      <c r="J23" s="28" t="s">
        <v>109</v>
      </c>
      <c r="K23" s="92" t="s">
        <v>110</v>
      </c>
      <c r="L23" s="17"/>
    </row>
    <row r="24" s="67" customFormat="1" ht="25.1" customHeight="1" spans="1:12">
      <c r="A24" s="80">
        <v>20</v>
      </c>
      <c r="B24" s="81" t="s">
        <v>24</v>
      </c>
      <c r="C24" s="82">
        <v>1</v>
      </c>
      <c r="D24" s="14" t="s">
        <v>111</v>
      </c>
      <c r="E24" s="83" t="s">
        <v>106</v>
      </c>
      <c r="F24" s="16" t="s">
        <v>107</v>
      </c>
      <c r="G24" s="83"/>
      <c r="H24" s="16" t="s">
        <v>108</v>
      </c>
      <c r="I24" s="91">
        <v>34335</v>
      </c>
      <c r="J24" s="28" t="s">
        <v>112</v>
      </c>
      <c r="K24" s="92" t="s">
        <v>110</v>
      </c>
      <c r="L24" s="17"/>
    </row>
    <row r="25" s="67" customFormat="1" ht="25.1" customHeight="1" spans="1:12">
      <c r="A25" s="80">
        <v>21</v>
      </c>
      <c r="B25" s="81" t="s">
        <v>24</v>
      </c>
      <c r="C25" s="82">
        <v>1</v>
      </c>
      <c r="D25" s="14" t="s">
        <v>113</v>
      </c>
      <c r="E25" s="83" t="s">
        <v>114</v>
      </c>
      <c r="F25" s="16" t="s">
        <v>115</v>
      </c>
      <c r="G25" s="83"/>
      <c r="H25" s="16" t="s">
        <v>93</v>
      </c>
      <c r="I25" s="91">
        <v>41609</v>
      </c>
      <c r="J25" s="28" t="s">
        <v>116</v>
      </c>
      <c r="K25" s="93" t="s">
        <v>117</v>
      </c>
      <c r="L25" s="17"/>
    </row>
    <row r="26" s="67" customFormat="1" ht="25.1" customHeight="1" spans="1:12">
      <c r="A26" s="80">
        <v>22</v>
      </c>
      <c r="B26" s="81" t="s">
        <v>24</v>
      </c>
      <c r="C26" s="82">
        <v>1</v>
      </c>
      <c r="D26" s="14" t="s">
        <v>118</v>
      </c>
      <c r="E26" s="83" t="s">
        <v>114</v>
      </c>
      <c r="F26" s="16" t="s">
        <v>119</v>
      </c>
      <c r="G26" s="83"/>
      <c r="H26" s="16" t="s">
        <v>93</v>
      </c>
      <c r="I26" s="91">
        <v>41609</v>
      </c>
      <c r="J26" s="28" t="s">
        <v>120</v>
      </c>
      <c r="K26" s="93" t="s">
        <v>117</v>
      </c>
      <c r="L26" s="17"/>
    </row>
    <row r="27" s="67" customFormat="1" ht="25.1" customHeight="1" spans="1:12">
      <c r="A27" s="80">
        <v>23</v>
      </c>
      <c r="B27" s="81" t="s">
        <v>24</v>
      </c>
      <c r="C27" s="82">
        <v>1</v>
      </c>
      <c r="D27" s="14" t="s">
        <v>121</v>
      </c>
      <c r="E27" s="83" t="s">
        <v>114</v>
      </c>
      <c r="F27" s="16" t="s">
        <v>119</v>
      </c>
      <c r="G27" s="83"/>
      <c r="H27" s="16" t="s">
        <v>93</v>
      </c>
      <c r="I27" s="91">
        <v>41609</v>
      </c>
      <c r="J27" s="28" t="s">
        <v>122</v>
      </c>
      <c r="K27" s="93" t="s">
        <v>117</v>
      </c>
      <c r="L27" s="17"/>
    </row>
    <row r="28" s="67" customFormat="1" ht="25.1" customHeight="1" spans="1:12">
      <c r="A28" s="80">
        <v>24</v>
      </c>
      <c r="B28" s="81" t="s">
        <v>24</v>
      </c>
      <c r="C28" s="82">
        <v>1</v>
      </c>
      <c r="D28" s="14" t="s">
        <v>123</v>
      </c>
      <c r="E28" s="83" t="s">
        <v>114</v>
      </c>
      <c r="F28" s="16" t="s">
        <v>119</v>
      </c>
      <c r="G28" s="83"/>
      <c r="H28" s="16" t="s">
        <v>93</v>
      </c>
      <c r="I28" s="91">
        <v>41609</v>
      </c>
      <c r="J28" s="28" t="s">
        <v>124</v>
      </c>
      <c r="K28" s="93" t="s">
        <v>117</v>
      </c>
      <c r="L28" s="17"/>
    </row>
    <row r="29" s="67" customFormat="1" ht="25.1" customHeight="1" spans="1:12">
      <c r="A29" s="80">
        <v>25</v>
      </c>
      <c r="B29" s="81" t="s">
        <v>24</v>
      </c>
      <c r="C29" s="82">
        <v>1</v>
      </c>
      <c r="D29" s="14" t="s">
        <v>125</v>
      </c>
      <c r="E29" s="83" t="s">
        <v>126</v>
      </c>
      <c r="F29" s="16" t="s">
        <v>127</v>
      </c>
      <c r="G29" s="83"/>
      <c r="H29" s="16" t="s">
        <v>71</v>
      </c>
      <c r="I29" s="91">
        <v>41998</v>
      </c>
      <c r="J29" s="28" t="s">
        <v>128</v>
      </c>
      <c r="K29" s="93" t="s">
        <v>129</v>
      </c>
      <c r="L29" s="17"/>
    </row>
    <row r="30" s="67" customFormat="1" ht="25.1" customHeight="1" spans="1:12">
      <c r="A30" s="80">
        <v>26</v>
      </c>
      <c r="B30" s="81" t="s">
        <v>24</v>
      </c>
      <c r="C30" s="82">
        <v>1</v>
      </c>
      <c r="D30" s="14" t="s">
        <v>130</v>
      </c>
      <c r="E30" s="83" t="s">
        <v>126</v>
      </c>
      <c r="F30" s="16" t="s">
        <v>127</v>
      </c>
      <c r="G30" s="83"/>
      <c r="H30" s="16" t="s">
        <v>71</v>
      </c>
      <c r="I30" s="91">
        <v>41998</v>
      </c>
      <c r="J30" s="28" t="s">
        <v>131</v>
      </c>
      <c r="K30" s="93" t="s">
        <v>129</v>
      </c>
      <c r="L30" s="17"/>
    </row>
    <row r="31" s="67" customFormat="1" ht="25.1" customHeight="1" spans="1:12">
      <c r="A31" s="80">
        <v>27</v>
      </c>
      <c r="B31" s="81" t="s">
        <v>24</v>
      </c>
      <c r="C31" s="82">
        <v>1</v>
      </c>
      <c r="D31" s="14" t="s">
        <v>132</v>
      </c>
      <c r="E31" s="83" t="s">
        <v>133</v>
      </c>
      <c r="F31" s="16" t="s">
        <v>134</v>
      </c>
      <c r="G31" s="83"/>
      <c r="H31" s="16" t="s">
        <v>135</v>
      </c>
      <c r="I31" s="91">
        <v>43828</v>
      </c>
      <c r="J31" s="28" t="s">
        <v>136</v>
      </c>
      <c r="K31" s="93" t="s">
        <v>137</v>
      </c>
      <c r="L31" s="17"/>
    </row>
    <row r="32" s="67" customFormat="1" ht="25.1" customHeight="1" spans="1:12">
      <c r="A32" s="80">
        <v>28</v>
      </c>
      <c r="B32" s="81" t="s">
        <v>24</v>
      </c>
      <c r="C32" s="82">
        <v>1</v>
      </c>
      <c r="D32" s="14" t="s">
        <v>138</v>
      </c>
      <c r="E32" s="83" t="s">
        <v>139</v>
      </c>
      <c r="F32" s="16" t="s">
        <v>140</v>
      </c>
      <c r="G32" s="83"/>
      <c r="H32" s="16" t="s">
        <v>141</v>
      </c>
      <c r="I32" s="91">
        <v>40542</v>
      </c>
      <c r="J32" s="28" t="s">
        <v>142</v>
      </c>
      <c r="K32" s="93" t="s">
        <v>143</v>
      </c>
      <c r="L32" s="17"/>
    </row>
    <row r="33" s="67" customFormat="1" ht="25.1" customHeight="1" spans="1:12">
      <c r="A33" s="80">
        <v>29</v>
      </c>
      <c r="B33" s="81" t="s">
        <v>24</v>
      </c>
      <c r="C33" s="82">
        <v>1</v>
      </c>
      <c r="D33" s="14" t="s">
        <v>144</v>
      </c>
      <c r="E33" s="83" t="s">
        <v>139</v>
      </c>
      <c r="F33" s="16" t="s">
        <v>140</v>
      </c>
      <c r="G33" s="83"/>
      <c r="H33" s="16" t="s">
        <v>141</v>
      </c>
      <c r="I33" s="91">
        <v>40542</v>
      </c>
      <c r="J33" s="28" t="s">
        <v>145</v>
      </c>
      <c r="K33" s="93" t="s">
        <v>143</v>
      </c>
      <c r="L33" s="17"/>
    </row>
    <row r="34" s="67" customFormat="1" ht="25.1" customHeight="1" spans="1:12">
      <c r="A34" s="80">
        <v>30</v>
      </c>
      <c r="B34" s="81" t="s">
        <v>24</v>
      </c>
      <c r="C34" s="82">
        <v>1</v>
      </c>
      <c r="D34" s="14" t="s">
        <v>146</v>
      </c>
      <c r="E34" s="83" t="s">
        <v>147</v>
      </c>
      <c r="F34" s="16" t="s">
        <v>148</v>
      </c>
      <c r="G34" s="83"/>
      <c r="H34" s="16" t="s">
        <v>149</v>
      </c>
      <c r="I34" s="91">
        <v>39082</v>
      </c>
      <c r="J34" s="28" t="s">
        <v>150</v>
      </c>
      <c r="K34" s="92" t="s">
        <v>151</v>
      </c>
      <c r="L34" s="17"/>
    </row>
    <row r="35" s="67" customFormat="1" ht="25.1" customHeight="1" spans="1:12">
      <c r="A35" s="80">
        <v>31</v>
      </c>
      <c r="B35" s="81" t="s">
        <v>24</v>
      </c>
      <c r="C35" s="82">
        <v>1</v>
      </c>
      <c r="D35" s="14" t="s">
        <v>152</v>
      </c>
      <c r="E35" s="83" t="s">
        <v>147</v>
      </c>
      <c r="F35" s="16" t="s">
        <v>148</v>
      </c>
      <c r="G35" s="83"/>
      <c r="H35" s="16" t="s">
        <v>149</v>
      </c>
      <c r="I35" s="91">
        <v>39082</v>
      </c>
      <c r="J35" s="28" t="s">
        <v>153</v>
      </c>
      <c r="K35" s="92" t="s">
        <v>151</v>
      </c>
      <c r="L35" s="17"/>
    </row>
    <row r="36" s="67" customFormat="1" ht="25.1" customHeight="1" spans="1:12">
      <c r="A36" s="80">
        <v>32</v>
      </c>
      <c r="B36" s="81" t="s">
        <v>24</v>
      </c>
      <c r="C36" s="82">
        <v>1</v>
      </c>
      <c r="D36" s="14" t="s">
        <v>154</v>
      </c>
      <c r="E36" s="83" t="s">
        <v>147</v>
      </c>
      <c r="F36" s="16" t="s">
        <v>155</v>
      </c>
      <c r="G36" s="83"/>
      <c r="H36" s="16" t="s">
        <v>149</v>
      </c>
      <c r="I36" s="91">
        <v>39082</v>
      </c>
      <c r="J36" s="28" t="s">
        <v>156</v>
      </c>
      <c r="K36" s="92" t="s">
        <v>151</v>
      </c>
      <c r="L36" s="17"/>
    </row>
    <row r="37" s="67" customFormat="1" ht="25.1" customHeight="1" spans="1:12">
      <c r="A37" s="80">
        <v>33</v>
      </c>
      <c r="B37" s="81" t="s">
        <v>24</v>
      </c>
      <c r="C37" s="82">
        <v>1</v>
      </c>
      <c r="D37" s="14" t="s">
        <v>157</v>
      </c>
      <c r="E37" s="83" t="s">
        <v>147</v>
      </c>
      <c r="F37" s="16" t="s">
        <v>148</v>
      </c>
      <c r="G37" s="83"/>
      <c r="H37" s="16" t="s">
        <v>149</v>
      </c>
      <c r="I37" s="91">
        <v>39082</v>
      </c>
      <c r="J37" s="28" t="s">
        <v>158</v>
      </c>
      <c r="K37" s="92" t="s">
        <v>151</v>
      </c>
      <c r="L37" s="17"/>
    </row>
    <row r="38" s="67" customFormat="1" ht="25.1" customHeight="1" spans="1:12">
      <c r="A38" s="80">
        <v>34</v>
      </c>
      <c r="B38" s="81" t="s">
        <v>24</v>
      </c>
      <c r="C38" s="82">
        <v>1</v>
      </c>
      <c r="D38" s="14" t="s">
        <v>159</v>
      </c>
      <c r="E38" s="83" t="s">
        <v>147</v>
      </c>
      <c r="F38" s="16" t="s">
        <v>160</v>
      </c>
      <c r="G38" s="83"/>
      <c r="H38" s="16" t="s">
        <v>149</v>
      </c>
      <c r="I38" s="91">
        <v>39082</v>
      </c>
      <c r="J38" s="28" t="s">
        <v>161</v>
      </c>
      <c r="K38" s="92" t="s">
        <v>151</v>
      </c>
      <c r="L38" s="17"/>
    </row>
    <row r="39" s="67" customFormat="1" ht="25.1" customHeight="1" spans="1:12">
      <c r="A39" s="80">
        <v>35</v>
      </c>
      <c r="B39" s="81" t="s">
        <v>24</v>
      </c>
      <c r="C39" s="82">
        <v>1</v>
      </c>
      <c r="D39" s="14" t="s">
        <v>162</v>
      </c>
      <c r="E39" s="83" t="s">
        <v>147</v>
      </c>
      <c r="F39" s="16" t="s">
        <v>160</v>
      </c>
      <c r="G39" s="83"/>
      <c r="H39" s="16" t="s">
        <v>149</v>
      </c>
      <c r="I39" s="91">
        <v>39082</v>
      </c>
      <c r="J39" s="28" t="s">
        <v>163</v>
      </c>
      <c r="K39" s="92" t="s">
        <v>151</v>
      </c>
      <c r="L39" s="17"/>
    </row>
    <row r="40" s="67" customFormat="1" ht="25.1" customHeight="1" spans="1:12">
      <c r="A40" s="80">
        <v>36</v>
      </c>
      <c r="B40" s="81" t="s">
        <v>24</v>
      </c>
      <c r="C40" s="82">
        <v>1</v>
      </c>
      <c r="D40" s="14" t="s">
        <v>164</v>
      </c>
      <c r="E40" s="83" t="s">
        <v>147</v>
      </c>
      <c r="F40" s="16" t="s">
        <v>165</v>
      </c>
      <c r="G40" s="83"/>
      <c r="H40" s="16" t="s">
        <v>149</v>
      </c>
      <c r="I40" s="91">
        <v>39082</v>
      </c>
      <c r="J40" s="28" t="s">
        <v>166</v>
      </c>
      <c r="K40" s="92" t="s">
        <v>151</v>
      </c>
      <c r="L40" s="17"/>
    </row>
    <row r="41" s="67" customFormat="1" ht="25.1" customHeight="1" spans="1:12">
      <c r="A41" s="80">
        <v>37</v>
      </c>
      <c r="B41" s="81" t="s">
        <v>24</v>
      </c>
      <c r="C41" s="82">
        <v>1</v>
      </c>
      <c r="D41" s="14" t="s">
        <v>167</v>
      </c>
      <c r="E41" s="83" t="s">
        <v>147</v>
      </c>
      <c r="F41" s="16" t="s">
        <v>168</v>
      </c>
      <c r="G41" s="83"/>
      <c r="H41" s="16" t="s">
        <v>149</v>
      </c>
      <c r="I41" s="91">
        <v>39082</v>
      </c>
      <c r="J41" s="28" t="s">
        <v>169</v>
      </c>
      <c r="K41" s="92" t="s">
        <v>151</v>
      </c>
      <c r="L41" s="17"/>
    </row>
    <row r="42" s="67" customFormat="1" ht="25.1" customHeight="1" spans="1:12">
      <c r="A42" s="80">
        <v>38</v>
      </c>
      <c r="B42" s="81" t="s">
        <v>24</v>
      </c>
      <c r="C42" s="82">
        <v>1</v>
      </c>
      <c r="D42" s="14" t="s">
        <v>170</v>
      </c>
      <c r="E42" s="83" t="s">
        <v>147</v>
      </c>
      <c r="F42" s="16" t="s">
        <v>160</v>
      </c>
      <c r="G42" s="83"/>
      <c r="H42" s="16" t="s">
        <v>149</v>
      </c>
      <c r="I42" s="91">
        <v>39082</v>
      </c>
      <c r="J42" s="28" t="s">
        <v>171</v>
      </c>
      <c r="K42" s="92" t="s">
        <v>151</v>
      </c>
      <c r="L42" s="17"/>
    </row>
    <row r="43" s="67" customFormat="1" ht="25.1" customHeight="1" spans="1:12">
      <c r="A43" s="80">
        <v>39</v>
      </c>
      <c r="B43" s="81" t="s">
        <v>24</v>
      </c>
      <c r="C43" s="82">
        <v>1</v>
      </c>
      <c r="D43" s="14" t="s">
        <v>172</v>
      </c>
      <c r="E43" s="83" t="s">
        <v>147</v>
      </c>
      <c r="F43" s="16" t="s">
        <v>160</v>
      </c>
      <c r="G43" s="83"/>
      <c r="H43" s="16" t="s">
        <v>149</v>
      </c>
      <c r="I43" s="91">
        <v>39082</v>
      </c>
      <c r="J43" s="28" t="s">
        <v>173</v>
      </c>
      <c r="K43" s="92" t="s">
        <v>151</v>
      </c>
      <c r="L43" s="17"/>
    </row>
    <row r="44" s="67" customFormat="1" ht="25.1" customHeight="1" spans="1:12">
      <c r="A44" s="80">
        <v>40</v>
      </c>
      <c r="B44" s="81" t="s">
        <v>24</v>
      </c>
      <c r="C44" s="82">
        <v>1</v>
      </c>
      <c r="D44" s="14" t="s">
        <v>174</v>
      </c>
      <c r="E44" s="83" t="s">
        <v>147</v>
      </c>
      <c r="F44" s="16" t="s">
        <v>175</v>
      </c>
      <c r="G44" s="83"/>
      <c r="H44" s="16" t="s">
        <v>149</v>
      </c>
      <c r="I44" s="91">
        <v>39082</v>
      </c>
      <c r="J44" s="28" t="s">
        <v>176</v>
      </c>
      <c r="K44" s="92" t="s">
        <v>151</v>
      </c>
      <c r="L44" s="17"/>
    </row>
    <row r="45" s="67" customFormat="1" ht="25.1" customHeight="1" spans="1:12">
      <c r="A45" s="80">
        <v>41</v>
      </c>
      <c r="B45" s="81" t="s">
        <v>24</v>
      </c>
      <c r="C45" s="82">
        <v>1</v>
      </c>
      <c r="D45" s="14" t="s">
        <v>177</v>
      </c>
      <c r="E45" s="83" t="s">
        <v>147</v>
      </c>
      <c r="F45" s="16" t="s">
        <v>178</v>
      </c>
      <c r="G45" s="83"/>
      <c r="H45" s="16" t="s">
        <v>71</v>
      </c>
      <c r="I45" s="91">
        <v>39654</v>
      </c>
      <c r="J45" s="28" t="s">
        <v>179</v>
      </c>
      <c r="K45" s="92" t="s">
        <v>151</v>
      </c>
      <c r="L45" s="17"/>
    </row>
    <row r="46" s="67" customFormat="1" ht="25.1" customHeight="1" spans="1:12">
      <c r="A46" s="80">
        <v>42</v>
      </c>
      <c r="B46" s="81" t="s">
        <v>24</v>
      </c>
      <c r="C46" s="82">
        <v>1</v>
      </c>
      <c r="D46" s="14" t="s">
        <v>180</v>
      </c>
      <c r="E46" s="83" t="s">
        <v>147</v>
      </c>
      <c r="F46" s="16" t="s">
        <v>178</v>
      </c>
      <c r="G46" s="83"/>
      <c r="H46" s="16" t="s">
        <v>71</v>
      </c>
      <c r="I46" s="91">
        <v>39654</v>
      </c>
      <c r="J46" s="28" t="s">
        <v>181</v>
      </c>
      <c r="K46" s="92" t="s">
        <v>151</v>
      </c>
      <c r="L46" s="17"/>
    </row>
    <row r="47" s="67" customFormat="1" ht="25.1" customHeight="1" spans="1:12">
      <c r="A47" s="80">
        <v>43</v>
      </c>
      <c r="B47" s="81" t="s">
        <v>24</v>
      </c>
      <c r="C47" s="82">
        <v>1</v>
      </c>
      <c r="D47" s="14" t="s">
        <v>182</v>
      </c>
      <c r="E47" s="83" t="s">
        <v>147</v>
      </c>
      <c r="F47" s="16" t="s">
        <v>183</v>
      </c>
      <c r="G47" s="83"/>
      <c r="H47" s="16" t="s">
        <v>71</v>
      </c>
      <c r="I47" s="91">
        <v>39864</v>
      </c>
      <c r="J47" s="28" t="s">
        <v>184</v>
      </c>
      <c r="K47" s="92" t="s">
        <v>151</v>
      </c>
      <c r="L47" s="17"/>
    </row>
    <row r="48" s="67" customFormat="1" ht="25.1" customHeight="1" spans="1:12">
      <c r="A48" s="80">
        <v>44</v>
      </c>
      <c r="B48" s="81" t="s">
        <v>24</v>
      </c>
      <c r="C48" s="82">
        <v>1</v>
      </c>
      <c r="D48" s="14" t="s">
        <v>185</v>
      </c>
      <c r="E48" s="83" t="s">
        <v>147</v>
      </c>
      <c r="F48" s="16" t="s">
        <v>183</v>
      </c>
      <c r="G48" s="83"/>
      <c r="H48" s="16" t="s">
        <v>71</v>
      </c>
      <c r="I48" s="91">
        <v>39864</v>
      </c>
      <c r="J48" s="28" t="s">
        <v>186</v>
      </c>
      <c r="K48" s="92" t="s">
        <v>151</v>
      </c>
      <c r="L48" s="17"/>
    </row>
    <row r="49" s="67" customFormat="1" ht="25.1" customHeight="1" spans="1:12">
      <c r="A49" s="80">
        <v>45</v>
      </c>
      <c r="B49" s="81" t="s">
        <v>24</v>
      </c>
      <c r="C49" s="82">
        <v>1</v>
      </c>
      <c r="D49" s="14" t="s">
        <v>187</v>
      </c>
      <c r="E49" s="83" t="s">
        <v>147</v>
      </c>
      <c r="F49" s="16" t="s">
        <v>188</v>
      </c>
      <c r="G49" s="83"/>
      <c r="H49" s="16" t="s">
        <v>71</v>
      </c>
      <c r="I49" s="91">
        <v>37257</v>
      </c>
      <c r="J49" s="28" t="s">
        <v>189</v>
      </c>
      <c r="K49" s="92" t="s">
        <v>151</v>
      </c>
      <c r="L49" s="17"/>
    </row>
    <row r="50" s="67" customFormat="1" ht="25.1" customHeight="1" spans="1:12">
      <c r="A50" s="80">
        <v>46</v>
      </c>
      <c r="B50" s="81" t="s">
        <v>24</v>
      </c>
      <c r="C50" s="82">
        <v>1</v>
      </c>
      <c r="D50" s="14" t="s">
        <v>190</v>
      </c>
      <c r="E50" s="83" t="s">
        <v>147</v>
      </c>
      <c r="F50" s="16" t="s">
        <v>191</v>
      </c>
      <c r="G50" s="83"/>
      <c r="H50" s="16" t="s">
        <v>71</v>
      </c>
      <c r="I50" s="91">
        <v>37257</v>
      </c>
      <c r="J50" s="28" t="s">
        <v>192</v>
      </c>
      <c r="K50" s="92" t="s">
        <v>151</v>
      </c>
      <c r="L50" s="17"/>
    </row>
    <row r="51" s="67" customFormat="1" ht="25.1" customHeight="1" spans="1:12">
      <c r="A51" s="80">
        <v>47</v>
      </c>
      <c r="B51" s="81" t="s">
        <v>24</v>
      </c>
      <c r="C51" s="82">
        <v>1</v>
      </c>
      <c r="D51" s="14" t="s">
        <v>193</v>
      </c>
      <c r="E51" s="83" t="s">
        <v>147</v>
      </c>
      <c r="F51" s="16" t="s">
        <v>188</v>
      </c>
      <c r="G51" s="83"/>
      <c r="H51" s="16" t="s">
        <v>71</v>
      </c>
      <c r="I51" s="91">
        <v>37257</v>
      </c>
      <c r="J51" s="28" t="s">
        <v>194</v>
      </c>
      <c r="K51" s="92" t="s">
        <v>195</v>
      </c>
      <c r="L51" s="17"/>
    </row>
    <row r="52" s="67" customFormat="1" ht="25.1" customHeight="1" spans="1:12">
      <c r="A52" s="80">
        <v>48</v>
      </c>
      <c r="B52" s="81" t="s">
        <v>24</v>
      </c>
      <c r="C52" s="82">
        <v>1</v>
      </c>
      <c r="D52" s="14" t="s">
        <v>196</v>
      </c>
      <c r="E52" s="83" t="s">
        <v>147</v>
      </c>
      <c r="F52" s="16" t="s">
        <v>188</v>
      </c>
      <c r="G52" s="83"/>
      <c r="H52" s="16" t="s">
        <v>71</v>
      </c>
      <c r="I52" s="91">
        <v>37257</v>
      </c>
      <c r="J52" s="28" t="s">
        <v>197</v>
      </c>
      <c r="K52" s="93" t="s">
        <v>198</v>
      </c>
      <c r="L52" s="17"/>
    </row>
    <row r="53" s="67" customFormat="1" ht="25.1" customHeight="1" spans="1:12">
      <c r="A53" s="80">
        <v>49</v>
      </c>
      <c r="B53" s="81" t="s">
        <v>24</v>
      </c>
      <c r="C53" s="82">
        <v>1</v>
      </c>
      <c r="D53" s="14" t="s">
        <v>199</v>
      </c>
      <c r="E53" s="83" t="s">
        <v>147</v>
      </c>
      <c r="F53" s="16" t="s">
        <v>200</v>
      </c>
      <c r="G53" s="83"/>
      <c r="H53" s="16" t="s">
        <v>149</v>
      </c>
      <c r="I53" s="91">
        <v>37257</v>
      </c>
      <c r="J53" s="28" t="s">
        <v>201</v>
      </c>
      <c r="K53" s="93" t="s">
        <v>151</v>
      </c>
      <c r="L53" s="17"/>
    </row>
    <row r="54" s="67" customFormat="1" ht="25.1" customHeight="1" spans="1:12">
      <c r="A54" s="80">
        <v>50</v>
      </c>
      <c r="B54" s="81" t="s">
        <v>24</v>
      </c>
      <c r="C54" s="82">
        <v>1</v>
      </c>
      <c r="D54" s="14" t="s">
        <v>202</v>
      </c>
      <c r="E54" s="83" t="s">
        <v>147</v>
      </c>
      <c r="F54" s="16" t="s">
        <v>203</v>
      </c>
      <c r="G54" s="83"/>
      <c r="H54" s="16" t="s">
        <v>71</v>
      </c>
      <c r="I54" s="91">
        <v>37257</v>
      </c>
      <c r="J54" s="28" t="s">
        <v>204</v>
      </c>
      <c r="K54" s="93" t="s">
        <v>198</v>
      </c>
      <c r="L54" s="17"/>
    </row>
    <row r="55" s="67" customFormat="1" ht="25.1" customHeight="1" spans="1:12">
      <c r="A55" s="80">
        <v>51</v>
      </c>
      <c r="B55" s="81" t="s">
        <v>24</v>
      </c>
      <c r="C55" s="82">
        <v>1</v>
      </c>
      <c r="D55" s="14" t="s">
        <v>205</v>
      </c>
      <c r="E55" s="83" t="s">
        <v>147</v>
      </c>
      <c r="F55" s="16" t="s">
        <v>206</v>
      </c>
      <c r="G55" s="83"/>
      <c r="H55" s="16" t="s">
        <v>71</v>
      </c>
      <c r="I55" s="91">
        <v>41633</v>
      </c>
      <c r="J55" s="28" t="s">
        <v>207</v>
      </c>
      <c r="K55" s="93" t="s">
        <v>198</v>
      </c>
      <c r="L55" s="17"/>
    </row>
    <row r="56" s="67" customFormat="1" ht="25.1" customHeight="1" spans="1:12">
      <c r="A56" s="80">
        <v>52</v>
      </c>
      <c r="B56" s="81" t="s">
        <v>24</v>
      </c>
      <c r="C56" s="82">
        <v>1</v>
      </c>
      <c r="D56" s="14" t="s">
        <v>208</v>
      </c>
      <c r="E56" s="83" t="s">
        <v>147</v>
      </c>
      <c r="F56" s="16" t="s">
        <v>206</v>
      </c>
      <c r="G56" s="83"/>
      <c r="H56" s="16" t="s">
        <v>71</v>
      </c>
      <c r="I56" s="91">
        <v>41633</v>
      </c>
      <c r="J56" s="28" t="s">
        <v>209</v>
      </c>
      <c r="K56" s="93" t="s">
        <v>198</v>
      </c>
      <c r="L56" s="17"/>
    </row>
    <row r="57" s="67" customFormat="1" ht="25.1" customHeight="1" spans="1:12">
      <c r="A57" s="80">
        <v>53</v>
      </c>
      <c r="B57" s="81" t="s">
        <v>24</v>
      </c>
      <c r="C57" s="82">
        <v>1</v>
      </c>
      <c r="D57" s="14" t="s">
        <v>210</v>
      </c>
      <c r="E57" s="83" t="s">
        <v>211</v>
      </c>
      <c r="F57" s="16" t="s">
        <v>212</v>
      </c>
      <c r="G57" s="83"/>
      <c r="H57" s="16" t="s">
        <v>149</v>
      </c>
      <c r="I57" s="91">
        <v>41634</v>
      </c>
      <c r="J57" s="28" t="s">
        <v>213</v>
      </c>
      <c r="K57" s="93" t="s">
        <v>198</v>
      </c>
      <c r="L57" s="17"/>
    </row>
    <row r="58" s="67" customFormat="1" ht="25.1" customHeight="1" spans="1:12">
      <c r="A58" s="80">
        <v>54</v>
      </c>
      <c r="B58" s="81" t="s">
        <v>24</v>
      </c>
      <c r="C58" s="82">
        <v>1</v>
      </c>
      <c r="D58" s="14" t="s">
        <v>214</v>
      </c>
      <c r="E58" s="83" t="s">
        <v>211</v>
      </c>
      <c r="F58" s="16" t="s">
        <v>212</v>
      </c>
      <c r="G58" s="83"/>
      <c r="H58" s="16" t="s">
        <v>149</v>
      </c>
      <c r="I58" s="91">
        <v>41634</v>
      </c>
      <c r="J58" s="28" t="s">
        <v>215</v>
      </c>
      <c r="K58" s="93" t="s">
        <v>198</v>
      </c>
      <c r="L58" s="17"/>
    </row>
    <row r="59" s="67" customFormat="1" ht="25.1" customHeight="1" spans="1:12">
      <c r="A59" s="80">
        <v>55</v>
      </c>
      <c r="B59" s="81" t="s">
        <v>24</v>
      </c>
      <c r="C59" s="82">
        <v>1</v>
      </c>
      <c r="D59" s="14" t="s">
        <v>216</v>
      </c>
      <c r="E59" s="83" t="s">
        <v>217</v>
      </c>
      <c r="F59" s="16" t="s">
        <v>218</v>
      </c>
      <c r="G59" s="83"/>
      <c r="H59" s="16" t="s">
        <v>71</v>
      </c>
      <c r="I59" s="91">
        <v>39447</v>
      </c>
      <c r="J59" s="28" t="s">
        <v>219</v>
      </c>
      <c r="K59" s="93" t="s">
        <v>220</v>
      </c>
      <c r="L59" s="17"/>
    </row>
    <row r="60" s="67" customFormat="1" ht="25.1" customHeight="1" spans="1:12">
      <c r="A60" s="80">
        <v>56</v>
      </c>
      <c r="B60" s="81" t="s">
        <v>24</v>
      </c>
      <c r="C60" s="82">
        <v>1</v>
      </c>
      <c r="D60" s="14" t="s">
        <v>221</v>
      </c>
      <c r="E60" s="83" t="s">
        <v>222</v>
      </c>
      <c r="F60" s="16" t="s">
        <v>223</v>
      </c>
      <c r="G60" s="83"/>
      <c r="H60" s="16" t="s">
        <v>71</v>
      </c>
      <c r="I60" s="91">
        <v>39447</v>
      </c>
      <c r="J60" s="28" t="s">
        <v>224</v>
      </c>
      <c r="K60" s="93" t="s">
        <v>225</v>
      </c>
      <c r="L60" s="17"/>
    </row>
    <row r="61" s="67" customFormat="1" ht="25.1" customHeight="1" spans="1:12">
      <c r="A61" s="80">
        <v>57</v>
      </c>
      <c r="B61" s="81" t="s">
        <v>24</v>
      </c>
      <c r="C61" s="82">
        <v>1</v>
      </c>
      <c r="D61" s="14" t="s">
        <v>226</v>
      </c>
      <c r="E61" s="83" t="s">
        <v>227</v>
      </c>
      <c r="F61" s="16" t="s">
        <v>228</v>
      </c>
      <c r="G61" s="83"/>
      <c r="H61" s="16" t="s">
        <v>71</v>
      </c>
      <c r="I61" s="91">
        <v>41274</v>
      </c>
      <c r="J61" s="28" t="s">
        <v>229</v>
      </c>
      <c r="K61" s="93" t="s">
        <v>230</v>
      </c>
      <c r="L61" s="17"/>
    </row>
    <row r="62" s="67" customFormat="1" ht="25.1" customHeight="1" spans="1:12">
      <c r="A62" s="80">
        <v>58</v>
      </c>
      <c r="B62" s="81" t="s">
        <v>24</v>
      </c>
      <c r="C62" s="82">
        <v>1</v>
      </c>
      <c r="D62" s="14" t="s">
        <v>231</v>
      </c>
      <c r="E62" s="83" t="s">
        <v>232</v>
      </c>
      <c r="F62" s="16" t="s">
        <v>228</v>
      </c>
      <c r="G62" s="83"/>
      <c r="H62" s="16" t="s">
        <v>71</v>
      </c>
      <c r="I62" s="91">
        <v>41274</v>
      </c>
      <c r="J62" s="28" t="s">
        <v>233</v>
      </c>
      <c r="K62" s="93" t="s">
        <v>230</v>
      </c>
      <c r="L62" s="17"/>
    </row>
    <row r="63" s="67" customFormat="1" ht="25.1" customHeight="1" spans="1:12">
      <c r="A63" s="80">
        <v>59</v>
      </c>
      <c r="B63" s="81" t="s">
        <v>24</v>
      </c>
      <c r="C63" s="82">
        <v>1</v>
      </c>
      <c r="D63" s="14" t="s">
        <v>234</v>
      </c>
      <c r="E63" s="83" t="s">
        <v>235</v>
      </c>
      <c r="F63" s="16" t="s">
        <v>228</v>
      </c>
      <c r="G63" s="83"/>
      <c r="H63" s="16" t="s">
        <v>71</v>
      </c>
      <c r="I63" s="91">
        <v>41274</v>
      </c>
      <c r="J63" s="28" t="s">
        <v>236</v>
      </c>
      <c r="K63" s="93" t="s">
        <v>230</v>
      </c>
      <c r="L63" s="17"/>
    </row>
    <row r="64" s="67" customFormat="1" ht="25.1" customHeight="1" spans="1:12">
      <c r="A64" s="80">
        <v>60</v>
      </c>
      <c r="B64" s="81" t="s">
        <v>24</v>
      </c>
      <c r="C64" s="82">
        <v>1</v>
      </c>
      <c r="D64" s="14" t="s">
        <v>237</v>
      </c>
      <c r="E64" s="83" t="s">
        <v>238</v>
      </c>
      <c r="F64" s="16" t="s">
        <v>239</v>
      </c>
      <c r="G64" s="83"/>
      <c r="H64" s="16" t="s">
        <v>71</v>
      </c>
      <c r="I64" s="91">
        <v>41274</v>
      </c>
      <c r="J64" s="28" t="s">
        <v>240</v>
      </c>
      <c r="K64" s="93" t="s">
        <v>241</v>
      </c>
      <c r="L64" s="17"/>
    </row>
    <row r="65" s="67" customFormat="1" ht="25.1" customHeight="1" spans="1:12">
      <c r="A65" s="80">
        <v>61</v>
      </c>
      <c r="B65" s="81" t="s">
        <v>24</v>
      </c>
      <c r="C65" s="82">
        <v>1</v>
      </c>
      <c r="D65" s="14" t="s">
        <v>242</v>
      </c>
      <c r="E65" s="83" t="s">
        <v>243</v>
      </c>
      <c r="F65" s="16" t="s">
        <v>239</v>
      </c>
      <c r="G65" s="83"/>
      <c r="H65" s="16" t="s">
        <v>71</v>
      </c>
      <c r="I65" s="91">
        <v>41274</v>
      </c>
      <c r="J65" s="28" t="s">
        <v>244</v>
      </c>
      <c r="K65" s="93" t="s">
        <v>230</v>
      </c>
      <c r="L65" s="17"/>
    </row>
    <row r="66" s="67" customFormat="1" ht="25.1" customHeight="1" spans="1:12">
      <c r="A66" s="80">
        <v>62</v>
      </c>
      <c r="B66" s="81" t="s">
        <v>24</v>
      </c>
      <c r="C66" s="82">
        <v>1</v>
      </c>
      <c r="D66" s="14" t="s">
        <v>245</v>
      </c>
      <c r="E66" s="83" t="s">
        <v>246</v>
      </c>
      <c r="F66" s="16" t="s">
        <v>239</v>
      </c>
      <c r="G66" s="83"/>
      <c r="H66" s="16" t="s">
        <v>71</v>
      </c>
      <c r="I66" s="91">
        <v>41274</v>
      </c>
      <c r="J66" s="28" t="s">
        <v>247</v>
      </c>
      <c r="K66" s="93" t="s">
        <v>230</v>
      </c>
      <c r="L66" s="17"/>
    </row>
    <row r="67" s="67" customFormat="1" ht="25.1" customHeight="1" spans="1:12">
      <c r="A67" s="80">
        <v>63</v>
      </c>
      <c r="B67" s="81" t="s">
        <v>24</v>
      </c>
      <c r="C67" s="82">
        <v>1</v>
      </c>
      <c r="D67" s="14" t="s">
        <v>248</v>
      </c>
      <c r="E67" s="83" t="s">
        <v>249</v>
      </c>
      <c r="F67" s="16" t="s">
        <v>250</v>
      </c>
      <c r="G67" s="83"/>
      <c r="H67" s="16" t="s">
        <v>251</v>
      </c>
      <c r="I67" s="91">
        <v>43828</v>
      </c>
      <c r="J67" s="28" t="s">
        <v>252</v>
      </c>
      <c r="K67" s="92" t="s">
        <v>151</v>
      </c>
      <c r="L67" s="17"/>
    </row>
    <row r="68" s="67" customFormat="1" ht="25.1" customHeight="1" spans="1:12">
      <c r="A68" s="80">
        <v>64</v>
      </c>
      <c r="B68" s="81" t="s">
        <v>24</v>
      </c>
      <c r="C68" s="82">
        <v>1</v>
      </c>
      <c r="D68" s="14" t="s">
        <v>253</v>
      </c>
      <c r="E68" s="83" t="s">
        <v>254</v>
      </c>
      <c r="F68" s="16" t="s">
        <v>255</v>
      </c>
      <c r="G68" s="83"/>
      <c r="H68" s="16" t="s">
        <v>256</v>
      </c>
      <c r="I68" s="91">
        <v>43828</v>
      </c>
      <c r="J68" s="28" t="s">
        <v>257</v>
      </c>
      <c r="K68" s="92" t="s">
        <v>151</v>
      </c>
      <c r="L68" s="17"/>
    </row>
    <row r="69" s="67" customFormat="1" ht="25.1" customHeight="1" spans="1:12">
      <c r="A69" s="80">
        <v>65</v>
      </c>
      <c r="B69" s="81" t="s">
        <v>24</v>
      </c>
      <c r="C69" s="82">
        <v>1</v>
      </c>
      <c r="D69" s="14" t="s">
        <v>258</v>
      </c>
      <c r="E69" s="83" t="s">
        <v>259</v>
      </c>
      <c r="F69" s="16" t="s">
        <v>260</v>
      </c>
      <c r="G69" s="83"/>
      <c r="H69" s="16" t="s">
        <v>261</v>
      </c>
      <c r="I69" s="91">
        <v>43828</v>
      </c>
      <c r="J69" s="28" t="s">
        <v>262</v>
      </c>
      <c r="K69" s="93" t="s">
        <v>151</v>
      </c>
      <c r="L69" s="17"/>
    </row>
    <row r="70" s="67" customFormat="1" ht="25.1" customHeight="1" spans="1:12">
      <c r="A70" s="80">
        <v>66</v>
      </c>
      <c r="B70" s="81" t="s">
        <v>24</v>
      </c>
      <c r="C70" s="82">
        <v>1</v>
      </c>
      <c r="D70" s="14" t="s">
        <v>263</v>
      </c>
      <c r="E70" s="83" t="s">
        <v>264</v>
      </c>
      <c r="F70" s="16" t="s">
        <v>265</v>
      </c>
      <c r="G70" s="83"/>
      <c r="H70" s="16" t="s">
        <v>266</v>
      </c>
      <c r="I70" s="91">
        <v>43828</v>
      </c>
      <c r="J70" s="28" t="s">
        <v>267</v>
      </c>
      <c r="K70" s="93" t="s">
        <v>151</v>
      </c>
      <c r="L70" s="17"/>
    </row>
    <row r="71" s="67" customFormat="1" ht="25.1" customHeight="1" spans="1:12">
      <c r="A71" s="80">
        <v>67</v>
      </c>
      <c r="B71" s="81" t="s">
        <v>24</v>
      </c>
      <c r="C71" s="82">
        <v>1</v>
      </c>
      <c r="D71" s="14" t="s">
        <v>268</v>
      </c>
      <c r="E71" s="83" t="s">
        <v>259</v>
      </c>
      <c r="F71" s="16" t="s">
        <v>269</v>
      </c>
      <c r="G71" s="83"/>
      <c r="H71" s="16" t="s">
        <v>270</v>
      </c>
      <c r="I71" s="91">
        <v>43828</v>
      </c>
      <c r="J71" s="28" t="s">
        <v>271</v>
      </c>
      <c r="K71" s="93" t="s">
        <v>151</v>
      </c>
      <c r="L71" s="17"/>
    </row>
    <row r="72" s="67" customFormat="1" ht="25.1" customHeight="1" spans="1:12">
      <c r="A72" s="80">
        <v>68</v>
      </c>
      <c r="B72" s="81" t="s">
        <v>24</v>
      </c>
      <c r="C72" s="82">
        <v>1</v>
      </c>
      <c r="D72" s="14" t="s">
        <v>272</v>
      </c>
      <c r="E72" s="83" t="s">
        <v>259</v>
      </c>
      <c r="F72" s="16" t="s">
        <v>273</v>
      </c>
      <c r="G72" s="83"/>
      <c r="H72" s="16" t="s">
        <v>274</v>
      </c>
      <c r="I72" s="91">
        <v>43828</v>
      </c>
      <c r="J72" s="28" t="s">
        <v>275</v>
      </c>
      <c r="K72" s="93" t="s">
        <v>151</v>
      </c>
      <c r="L72" s="17"/>
    </row>
    <row r="73" s="67" customFormat="1" ht="25.1" customHeight="1" spans="1:12">
      <c r="A73" s="80">
        <v>69</v>
      </c>
      <c r="B73" s="81" t="s">
        <v>24</v>
      </c>
      <c r="C73" s="82">
        <v>1</v>
      </c>
      <c r="D73" s="14" t="s">
        <v>276</v>
      </c>
      <c r="E73" s="83" t="s">
        <v>259</v>
      </c>
      <c r="F73" s="16" t="s">
        <v>277</v>
      </c>
      <c r="G73" s="83"/>
      <c r="H73" s="16" t="s">
        <v>278</v>
      </c>
      <c r="I73" s="91">
        <v>43828</v>
      </c>
      <c r="J73" s="28" t="s">
        <v>279</v>
      </c>
      <c r="K73" s="93" t="s">
        <v>151</v>
      </c>
      <c r="L73" s="17"/>
    </row>
    <row r="74" s="67" customFormat="1" ht="25.1" customHeight="1" spans="1:12">
      <c r="A74" s="80">
        <v>70</v>
      </c>
      <c r="B74" s="81" t="s">
        <v>24</v>
      </c>
      <c r="C74" s="82">
        <v>1</v>
      </c>
      <c r="D74" s="14" t="s">
        <v>280</v>
      </c>
      <c r="E74" s="83" t="s">
        <v>249</v>
      </c>
      <c r="F74" s="16" t="s">
        <v>281</v>
      </c>
      <c r="G74" s="83"/>
      <c r="H74" s="16" t="s">
        <v>282</v>
      </c>
      <c r="I74" s="91">
        <v>43828</v>
      </c>
      <c r="J74" s="28" t="s">
        <v>283</v>
      </c>
      <c r="K74" s="93" t="s">
        <v>151</v>
      </c>
      <c r="L74" s="17"/>
    </row>
    <row r="75" s="67" customFormat="1" ht="25.1" customHeight="1" spans="1:12">
      <c r="A75" s="80">
        <v>71</v>
      </c>
      <c r="B75" s="81" t="s">
        <v>24</v>
      </c>
      <c r="C75" s="82">
        <v>1</v>
      </c>
      <c r="D75" s="14" t="s">
        <v>284</v>
      </c>
      <c r="E75" s="83" t="s">
        <v>264</v>
      </c>
      <c r="F75" s="16" t="s">
        <v>285</v>
      </c>
      <c r="G75" s="83"/>
      <c r="H75" s="16" t="s">
        <v>286</v>
      </c>
      <c r="I75" s="91">
        <v>43828</v>
      </c>
      <c r="J75" s="28" t="s">
        <v>287</v>
      </c>
      <c r="K75" s="93" t="s">
        <v>151</v>
      </c>
      <c r="L75" s="17"/>
    </row>
    <row r="76" s="67" customFormat="1" ht="25.1" customHeight="1" spans="1:12">
      <c r="A76" s="80">
        <v>72</v>
      </c>
      <c r="B76" s="81" t="s">
        <v>24</v>
      </c>
      <c r="C76" s="82">
        <v>1</v>
      </c>
      <c r="D76" s="14" t="s">
        <v>288</v>
      </c>
      <c r="E76" s="83" t="s">
        <v>259</v>
      </c>
      <c r="F76" s="16" t="s">
        <v>289</v>
      </c>
      <c r="G76" s="83"/>
      <c r="H76" s="16" t="s">
        <v>278</v>
      </c>
      <c r="I76" s="91">
        <v>43828</v>
      </c>
      <c r="J76" s="28" t="s">
        <v>290</v>
      </c>
      <c r="K76" s="93" t="s">
        <v>151</v>
      </c>
      <c r="L76" s="17"/>
    </row>
    <row r="77" s="67" customFormat="1" ht="25.1" customHeight="1" spans="1:12">
      <c r="A77" s="80">
        <v>73</v>
      </c>
      <c r="B77" s="81" t="s">
        <v>24</v>
      </c>
      <c r="C77" s="82">
        <v>1</v>
      </c>
      <c r="D77" s="14" t="s">
        <v>291</v>
      </c>
      <c r="E77" s="83" t="s">
        <v>259</v>
      </c>
      <c r="F77" s="16" t="s">
        <v>289</v>
      </c>
      <c r="G77" s="83"/>
      <c r="H77" s="16" t="s">
        <v>292</v>
      </c>
      <c r="I77" s="91">
        <v>43828</v>
      </c>
      <c r="J77" s="28" t="s">
        <v>293</v>
      </c>
      <c r="K77" s="93" t="s">
        <v>151</v>
      </c>
      <c r="L77" s="17"/>
    </row>
    <row r="78" s="67" customFormat="1" ht="25.1" customHeight="1" spans="1:12">
      <c r="A78" s="80">
        <v>74</v>
      </c>
      <c r="B78" s="81" t="s">
        <v>24</v>
      </c>
      <c r="C78" s="82">
        <v>1</v>
      </c>
      <c r="D78" s="14" t="s">
        <v>294</v>
      </c>
      <c r="E78" s="83" t="s">
        <v>259</v>
      </c>
      <c r="F78" s="16" t="s">
        <v>289</v>
      </c>
      <c r="G78" s="83"/>
      <c r="H78" s="16" t="s">
        <v>295</v>
      </c>
      <c r="I78" s="91">
        <v>43828</v>
      </c>
      <c r="J78" s="28" t="s">
        <v>296</v>
      </c>
      <c r="K78" s="93" t="s">
        <v>151</v>
      </c>
      <c r="L78" s="17"/>
    </row>
    <row r="79" s="67" customFormat="1" ht="25.1" customHeight="1" spans="1:12">
      <c r="A79" s="80">
        <v>75</v>
      </c>
      <c r="B79" s="81" t="s">
        <v>24</v>
      </c>
      <c r="C79" s="82">
        <v>1</v>
      </c>
      <c r="D79" s="14" t="s">
        <v>297</v>
      </c>
      <c r="E79" s="83" t="s">
        <v>259</v>
      </c>
      <c r="F79" s="16" t="s">
        <v>298</v>
      </c>
      <c r="G79" s="83"/>
      <c r="H79" s="16" t="s">
        <v>299</v>
      </c>
      <c r="I79" s="91">
        <v>43828</v>
      </c>
      <c r="J79" s="28" t="s">
        <v>300</v>
      </c>
      <c r="K79" s="93" t="s">
        <v>151</v>
      </c>
      <c r="L79" s="17"/>
    </row>
    <row r="80" s="67" customFormat="1" ht="25.1" customHeight="1" spans="1:12">
      <c r="A80" s="80">
        <v>76</v>
      </c>
      <c r="B80" s="81" t="s">
        <v>24</v>
      </c>
      <c r="C80" s="82">
        <v>1</v>
      </c>
      <c r="D80" s="14" t="s">
        <v>301</v>
      </c>
      <c r="E80" s="83" t="s">
        <v>259</v>
      </c>
      <c r="F80" s="16" t="s">
        <v>302</v>
      </c>
      <c r="G80" s="83"/>
      <c r="H80" s="16" t="s">
        <v>303</v>
      </c>
      <c r="I80" s="91">
        <v>43828</v>
      </c>
      <c r="J80" s="28" t="s">
        <v>304</v>
      </c>
      <c r="K80" s="93" t="s">
        <v>151</v>
      </c>
      <c r="L80" s="17"/>
    </row>
    <row r="81" s="67" customFormat="1" ht="25.1" customHeight="1" spans="1:12">
      <c r="A81" s="80">
        <v>77</v>
      </c>
      <c r="B81" s="81" t="s">
        <v>24</v>
      </c>
      <c r="C81" s="82">
        <v>1</v>
      </c>
      <c r="D81" s="14" t="s">
        <v>305</v>
      </c>
      <c r="E81" s="83" t="s">
        <v>259</v>
      </c>
      <c r="F81" s="16" t="s">
        <v>302</v>
      </c>
      <c r="G81" s="83"/>
      <c r="H81" s="16" t="s">
        <v>306</v>
      </c>
      <c r="I81" s="91">
        <v>43828</v>
      </c>
      <c r="J81" s="28" t="s">
        <v>307</v>
      </c>
      <c r="K81" s="93" t="s">
        <v>151</v>
      </c>
      <c r="L81" s="17"/>
    </row>
    <row r="82" s="67" customFormat="1" ht="25.1" customHeight="1" spans="1:12">
      <c r="A82" s="80">
        <v>78</v>
      </c>
      <c r="B82" s="81" t="s">
        <v>24</v>
      </c>
      <c r="C82" s="82">
        <v>1</v>
      </c>
      <c r="D82" s="14" t="s">
        <v>308</v>
      </c>
      <c r="E82" s="83" t="s">
        <v>259</v>
      </c>
      <c r="F82" s="16" t="s">
        <v>309</v>
      </c>
      <c r="G82" s="83"/>
      <c r="H82" s="16" t="s">
        <v>306</v>
      </c>
      <c r="I82" s="91">
        <v>43828</v>
      </c>
      <c r="J82" s="28" t="s">
        <v>310</v>
      </c>
      <c r="K82" s="93" t="s">
        <v>151</v>
      </c>
      <c r="L82" s="17"/>
    </row>
    <row r="83" s="67" customFormat="1" ht="25.1" customHeight="1" spans="1:12">
      <c r="A83" s="80">
        <v>79</v>
      </c>
      <c r="B83" s="81" t="s">
        <v>24</v>
      </c>
      <c r="C83" s="82">
        <v>1</v>
      </c>
      <c r="D83" s="14" t="s">
        <v>311</v>
      </c>
      <c r="E83" s="83" t="s">
        <v>259</v>
      </c>
      <c r="F83" s="16" t="s">
        <v>309</v>
      </c>
      <c r="G83" s="83"/>
      <c r="H83" s="16" t="s">
        <v>306</v>
      </c>
      <c r="I83" s="91">
        <v>43828</v>
      </c>
      <c r="J83" s="28" t="s">
        <v>312</v>
      </c>
      <c r="K83" s="93" t="s">
        <v>151</v>
      </c>
      <c r="L83" s="17"/>
    </row>
    <row r="84" s="67" customFormat="1" ht="25.1" customHeight="1" spans="1:12">
      <c r="A84" s="80">
        <v>80</v>
      </c>
      <c r="B84" s="81" t="s">
        <v>24</v>
      </c>
      <c r="C84" s="82">
        <v>1</v>
      </c>
      <c r="D84" s="14" t="s">
        <v>313</v>
      </c>
      <c r="E84" s="83" t="s">
        <v>259</v>
      </c>
      <c r="F84" s="16" t="s">
        <v>309</v>
      </c>
      <c r="G84" s="83"/>
      <c r="H84" s="16" t="s">
        <v>306</v>
      </c>
      <c r="I84" s="91">
        <v>43828</v>
      </c>
      <c r="J84" s="28" t="s">
        <v>314</v>
      </c>
      <c r="K84" s="93" t="s">
        <v>151</v>
      </c>
      <c r="L84" s="17"/>
    </row>
    <row r="85" s="67" customFormat="1" ht="25.1" customHeight="1" spans="1:12">
      <c r="A85" s="80">
        <v>81</v>
      </c>
      <c r="B85" s="81" t="s">
        <v>24</v>
      </c>
      <c r="C85" s="82">
        <v>1</v>
      </c>
      <c r="D85" s="14" t="s">
        <v>315</v>
      </c>
      <c r="E85" s="83" t="s">
        <v>316</v>
      </c>
      <c r="F85" s="16" t="s">
        <v>317</v>
      </c>
      <c r="G85" s="83"/>
      <c r="H85" s="16" t="s">
        <v>306</v>
      </c>
      <c r="I85" s="91">
        <v>43828</v>
      </c>
      <c r="J85" s="28" t="s">
        <v>318</v>
      </c>
      <c r="K85" s="93" t="s">
        <v>151</v>
      </c>
      <c r="L85" s="17"/>
    </row>
    <row r="86" s="67" customFormat="1" ht="25.1" customHeight="1" spans="1:12">
      <c r="A86" s="80">
        <v>82</v>
      </c>
      <c r="B86" s="81" t="s">
        <v>24</v>
      </c>
      <c r="C86" s="82">
        <v>1</v>
      </c>
      <c r="D86" s="14" t="s">
        <v>319</v>
      </c>
      <c r="E86" s="83" t="s">
        <v>259</v>
      </c>
      <c r="F86" s="16" t="s">
        <v>320</v>
      </c>
      <c r="G86" s="83"/>
      <c r="H86" s="16" t="s">
        <v>321</v>
      </c>
      <c r="I86" s="91">
        <v>43828</v>
      </c>
      <c r="J86" s="28" t="s">
        <v>322</v>
      </c>
      <c r="K86" s="93" t="s">
        <v>151</v>
      </c>
      <c r="L86" s="17"/>
    </row>
    <row r="87" s="67" customFormat="1" ht="25.1" customHeight="1" spans="1:12">
      <c r="A87" s="80">
        <v>83</v>
      </c>
      <c r="B87" s="81" t="s">
        <v>24</v>
      </c>
      <c r="C87" s="82">
        <v>1</v>
      </c>
      <c r="D87" s="14" t="s">
        <v>323</v>
      </c>
      <c r="E87" s="83" t="s">
        <v>259</v>
      </c>
      <c r="F87" s="16" t="s">
        <v>324</v>
      </c>
      <c r="G87" s="83"/>
      <c r="H87" s="16" t="s">
        <v>325</v>
      </c>
      <c r="I87" s="91">
        <v>43828</v>
      </c>
      <c r="J87" s="28" t="s">
        <v>326</v>
      </c>
      <c r="K87" s="93" t="s">
        <v>151</v>
      </c>
      <c r="L87" s="17"/>
    </row>
    <row r="88" s="67" customFormat="1" ht="25.1" customHeight="1" spans="1:12">
      <c r="A88" s="80">
        <v>84</v>
      </c>
      <c r="B88" s="81" t="s">
        <v>24</v>
      </c>
      <c r="C88" s="82">
        <v>1</v>
      </c>
      <c r="D88" s="14" t="s">
        <v>327</v>
      </c>
      <c r="E88" s="83" t="s">
        <v>259</v>
      </c>
      <c r="F88" s="16" t="s">
        <v>324</v>
      </c>
      <c r="G88" s="83"/>
      <c r="H88" s="16" t="s">
        <v>325</v>
      </c>
      <c r="I88" s="91">
        <v>43828</v>
      </c>
      <c r="J88" s="28" t="s">
        <v>328</v>
      </c>
      <c r="K88" s="93" t="s">
        <v>151</v>
      </c>
      <c r="L88" s="17"/>
    </row>
    <row r="89" s="67" customFormat="1" ht="25.1" customHeight="1" spans="1:12">
      <c r="A89" s="80">
        <v>85</v>
      </c>
      <c r="B89" s="81" t="s">
        <v>24</v>
      </c>
      <c r="C89" s="82">
        <v>1</v>
      </c>
      <c r="D89" s="14" t="s">
        <v>329</v>
      </c>
      <c r="E89" s="83" t="s">
        <v>330</v>
      </c>
      <c r="F89" s="16" t="s">
        <v>331</v>
      </c>
      <c r="G89" s="83"/>
      <c r="H89" s="16" t="s">
        <v>321</v>
      </c>
      <c r="I89" s="91">
        <v>43828</v>
      </c>
      <c r="J89" s="28" t="s">
        <v>332</v>
      </c>
      <c r="K89" s="93" t="s">
        <v>151</v>
      </c>
      <c r="L89" s="17"/>
    </row>
    <row r="90" s="67" customFormat="1" ht="25.1" customHeight="1" spans="1:12">
      <c r="A90" s="80">
        <v>86</v>
      </c>
      <c r="B90" s="81" t="s">
        <v>24</v>
      </c>
      <c r="C90" s="82">
        <v>1</v>
      </c>
      <c r="D90" s="14" t="s">
        <v>333</v>
      </c>
      <c r="E90" s="83" t="s">
        <v>334</v>
      </c>
      <c r="F90" s="16" t="s">
        <v>335</v>
      </c>
      <c r="G90" s="83"/>
      <c r="H90" s="16" t="s">
        <v>336</v>
      </c>
      <c r="I90" s="91">
        <v>43828</v>
      </c>
      <c r="J90" s="28" t="s">
        <v>337</v>
      </c>
      <c r="K90" s="93" t="s">
        <v>151</v>
      </c>
      <c r="L90" s="17"/>
    </row>
    <row r="91" s="67" customFormat="1" ht="25.1" customHeight="1" spans="1:12">
      <c r="A91" s="80">
        <v>87</v>
      </c>
      <c r="B91" s="81" t="s">
        <v>24</v>
      </c>
      <c r="C91" s="82">
        <v>1</v>
      </c>
      <c r="D91" s="14" t="s">
        <v>338</v>
      </c>
      <c r="E91" s="83" t="s">
        <v>249</v>
      </c>
      <c r="F91" s="16" t="s">
        <v>165</v>
      </c>
      <c r="G91" s="83"/>
      <c r="H91" s="16" t="s">
        <v>339</v>
      </c>
      <c r="I91" s="91">
        <v>43828</v>
      </c>
      <c r="J91" s="28" t="s">
        <v>340</v>
      </c>
      <c r="K91" s="93" t="s">
        <v>151</v>
      </c>
      <c r="L91" s="17"/>
    </row>
    <row r="92" s="67" customFormat="1" ht="25.1" customHeight="1" spans="1:12">
      <c r="A92" s="80">
        <v>88</v>
      </c>
      <c r="B92" s="81" t="s">
        <v>24</v>
      </c>
      <c r="C92" s="82">
        <v>1</v>
      </c>
      <c r="D92" s="14" t="s">
        <v>341</v>
      </c>
      <c r="E92" s="83" t="s">
        <v>259</v>
      </c>
      <c r="F92" s="16" t="s">
        <v>165</v>
      </c>
      <c r="G92" s="83"/>
      <c r="H92" s="16" t="s">
        <v>342</v>
      </c>
      <c r="I92" s="91">
        <v>43828</v>
      </c>
      <c r="J92" s="28" t="s">
        <v>343</v>
      </c>
      <c r="K92" s="93" t="s">
        <v>151</v>
      </c>
      <c r="L92" s="17"/>
    </row>
    <row r="93" s="67" customFormat="1" ht="25.1" customHeight="1" spans="1:12">
      <c r="A93" s="80">
        <v>89</v>
      </c>
      <c r="B93" s="81" t="s">
        <v>24</v>
      </c>
      <c r="C93" s="82">
        <v>1</v>
      </c>
      <c r="D93" s="14" t="s">
        <v>344</v>
      </c>
      <c r="E93" s="83" t="s">
        <v>345</v>
      </c>
      <c r="F93" s="16" t="s">
        <v>155</v>
      </c>
      <c r="G93" s="83"/>
      <c r="H93" s="16" t="s">
        <v>346</v>
      </c>
      <c r="I93" s="91">
        <v>43828</v>
      </c>
      <c r="J93" s="28" t="s">
        <v>347</v>
      </c>
      <c r="K93" s="93" t="s">
        <v>198</v>
      </c>
      <c r="L93" s="17"/>
    </row>
    <row r="94" s="67" customFormat="1" ht="25.1" customHeight="1" spans="1:12">
      <c r="A94" s="80">
        <v>90</v>
      </c>
      <c r="B94" s="81" t="s">
        <v>24</v>
      </c>
      <c r="C94" s="82">
        <v>1</v>
      </c>
      <c r="D94" s="14" t="s">
        <v>348</v>
      </c>
      <c r="E94" s="83" t="s">
        <v>345</v>
      </c>
      <c r="F94" s="16" t="s">
        <v>155</v>
      </c>
      <c r="G94" s="83"/>
      <c r="H94" s="16" t="s">
        <v>349</v>
      </c>
      <c r="I94" s="91">
        <v>43828</v>
      </c>
      <c r="J94" s="28" t="s">
        <v>350</v>
      </c>
      <c r="K94" s="93" t="s">
        <v>198</v>
      </c>
      <c r="L94" s="17"/>
    </row>
    <row r="95" s="67" customFormat="1" ht="25.1" customHeight="1" spans="1:12">
      <c r="A95" s="80">
        <v>91</v>
      </c>
      <c r="B95" s="81" t="s">
        <v>24</v>
      </c>
      <c r="C95" s="82">
        <v>1</v>
      </c>
      <c r="D95" s="14" t="s">
        <v>351</v>
      </c>
      <c r="E95" s="83" t="s">
        <v>334</v>
      </c>
      <c r="F95" s="16" t="s">
        <v>335</v>
      </c>
      <c r="G95" s="83"/>
      <c r="H95" s="16" t="s">
        <v>352</v>
      </c>
      <c r="I95" s="91">
        <v>43828</v>
      </c>
      <c r="J95" s="28" t="s">
        <v>353</v>
      </c>
      <c r="K95" s="93" t="s">
        <v>198</v>
      </c>
      <c r="L95" s="17"/>
    </row>
    <row r="96" s="67" customFormat="1" ht="25.1" customHeight="1" spans="1:12">
      <c r="A96" s="80">
        <v>92</v>
      </c>
      <c r="B96" s="81" t="s">
        <v>24</v>
      </c>
      <c r="C96" s="82">
        <v>1</v>
      </c>
      <c r="D96" s="14" t="s">
        <v>354</v>
      </c>
      <c r="E96" s="83" t="s">
        <v>259</v>
      </c>
      <c r="F96" s="16" t="s">
        <v>165</v>
      </c>
      <c r="G96" s="83"/>
      <c r="H96" s="16" t="s">
        <v>355</v>
      </c>
      <c r="I96" s="91">
        <v>43828</v>
      </c>
      <c r="J96" s="28" t="s">
        <v>356</v>
      </c>
      <c r="K96" s="93" t="s">
        <v>198</v>
      </c>
      <c r="L96" s="17"/>
    </row>
    <row r="97" s="67" customFormat="1" ht="25.1" customHeight="1" spans="1:12">
      <c r="A97" s="80">
        <v>93</v>
      </c>
      <c r="B97" s="81" t="s">
        <v>24</v>
      </c>
      <c r="C97" s="82">
        <v>1</v>
      </c>
      <c r="D97" s="14" t="s">
        <v>357</v>
      </c>
      <c r="E97" s="83" t="s">
        <v>249</v>
      </c>
      <c r="F97" s="16" t="s">
        <v>358</v>
      </c>
      <c r="G97" s="83"/>
      <c r="H97" s="16" t="s">
        <v>359</v>
      </c>
      <c r="I97" s="91">
        <v>43828</v>
      </c>
      <c r="J97" s="28" t="s">
        <v>360</v>
      </c>
      <c r="K97" s="93" t="s">
        <v>151</v>
      </c>
      <c r="L97" s="17"/>
    </row>
    <row r="98" s="67" customFormat="1" ht="25.1" customHeight="1" spans="1:12">
      <c r="A98" s="80">
        <v>94</v>
      </c>
      <c r="B98" s="81" t="s">
        <v>24</v>
      </c>
      <c r="C98" s="82">
        <v>1</v>
      </c>
      <c r="D98" s="14" t="s">
        <v>361</v>
      </c>
      <c r="E98" s="83" t="s">
        <v>249</v>
      </c>
      <c r="F98" s="16" t="s">
        <v>362</v>
      </c>
      <c r="G98" s="83"/>
      <c r="H98" s="16" t="s">
        <v>359</v>
      </c>
      <c r="I98" s="91">
        <v>43828</v>
      </c>
      <c r="J98" s="28" t="s">
        <v>363</v>
      </c>
      <c r="K98" s="93" t="s">
        <v>151</v>
      </c>
      <c r="L98" s="17"/>
    </row>
    <row r="99" s="67" customFormat="1" ht="25.1" customHeight="1" spans="1:12">
      <c r="A99" s="80">
        <v>95</v>
      </c>
      <c r="B99" s="81" t="s">
        <v>24</v>
      </c>
      <c r="C99" s="82">
        <v>1</v>
      </c>
      <c r="D99" s="14" t="s">
        <v>364</v>
      </c>
      <c r="E99" s="83" t="s">
        <v>249</v>
      </c>
      <c r="F99" s="16" t="s">
        <v>324</v>
      </c>
      <c r="G99" s="83"/>
      <c r="H99" s="16" t="s">
        <v>365</v>
      </c>
      <c r="I99" s="91">
        <v>43828</v>
      </c>
      <c r="J99" s="28" t="s">
        <v>366</v>
      </c>
      <c r="K99" s="93" t="s">
        <v>151</v>
      </c>
      <c r="L99" s="17"/>
    </row>
    <row r="100" s="67" customFormat="1" ht="25.1" customHeight="1" spans="1:12">
      <c r="A100" s="80">
        <v>96</v>
      </c>
      <c r="B100" s="81" t="s">
        <v>24</v>
      </c>
      <c r="C100" s="82">
        <v>1</v>
      </c>
      <c r="D100" s="14" t="s">
        <v>367</v>
      </c>
      <c r="E100" s="83" t="s">
        <v>249</v>
      </c>
      <c r="F100" s="16" t="s">
        <v>368</v>
      </c>
      <c r="G100" s="83"/>
      <c r="H100" s="16" t="s">
        <v>359</v>
      </c>
      <c r="I100" s="91">
        <v>43828</v>
      </c>
      <c r="J100" s="28" t="s">
        <v>369</v>
      </c>
      <c r="K100" s="93" t="s">
        <v>151</v>
      </c>
      <c r="L100" s="17"/>
    </row>
    <row r="101" s="67" customFormat="1" ht="25.1" customHeight="1" spans="1:12">
      <c r="A101" s="80">
        <v>97</v>
      </c>
      <c r="B101" s="81" t="s">
        <v>24</v>
      </c>
      <c r="C101" s="82">
        <v>1</v>
      </c>
      <c r="D101" s="14" t="s">
        <v>370</v>
      </c>
      <c r="E101" s="83" t="s">
        <v>249</v>
      </c>
      <c r="F101" s="16" t="s">
        <v>371</v>
      </c>
      <c r="G101" s="83"/>
      <c r="H101" s="16" t="s">
        <v>359</v>
      </c>
      <c r="I101" s="91">
        <v>43828</v>
      </c>
      <c r="J101" s="28" t="s">
        <v>372</v>
      </c>
      <c r="K101" s="93" t="s">
        <v>151</v>
      </c>
      <c r="L101" s="17"/>
    </row>
    <row r="102" s="67" customFormat="1" ht="25.1" customHeight="1" spans="1:12">
      <c r="A102" s="80">
        <v>98</v>
      </c>
      <c r="B102" s="81" t="s">
        <v>24</v>
      </c>
      <c r="C102" s="82">
        <v>1</v>
      </c>
      <c r="D102" s="14" t="s">
        <v>373</v>
      </c>
      <c r="E102" s="83" t="s">
        <v>249</v>
      </c>
      <c r="F102" s="16" t="s">
        <v>374</v>
      </c>
      <c r="G102" s="83"/>
      <c r="H102" s="16" t="s">
        <v>365</v>
      </c>
      <c r="I102" s="91">
        <v>43828</v>
      </c>
      <c r="J102" s="28" t="s">
        <v>375</v>
      </c>
      <c r="K102" s="93" t="s">
        <v>151</v>
      </c>
      <c r="L102" s="17"/>
    </row>
    <row r="103" s="67" customFormat="1" ht="25.1" customHeight="1" spans="1:12">
      <c r="A103" s="80">
        <v>99</v>
      </c>
      <c r="B103" s="81" t="s">
        <v>24</v>
      </c>
      <c r="C103" s="82">
        <v>1</v>
      </c>
      <c r="D103" s="14" t="s">
        <v>376</v>
      </c>
      <c r="E103" s="83" t="s">
        <v>249</v>
      </c>
      <c r="F103" s="16" t="s">
        <v>377</v>
      </c>
      <c r="G103" s="83"/>
      <c r="H103" s="16" t="s">
        <v>365</v>
      </c>
      <c r="I103" s="91">
        <v>43828</v>
      </c>
      <c r="J103" s="28" t="s">
        <v>378</v>
      </c>
      <c r="K103" s="93" t="s">
        <v>151</v>
      </c>
      <c r="L103" s="17"/>
    </row>
    <row r="104" s="67" customFormat="1" ht="25.1" customHeight="1" spans="1:12">
      <c r="A104" s="80">
        <v>100</v>
      </c>
      <c r="B104" s="81" t="s">
        <v>24</v>
      </c>
      <c r="C104" s="82">
        <v>1</v>
      </c>
      <c r="D104" s="14" t="s">
        <v>379</v>
      </c>
      <c r="E104" s="83" t="s">
        <v>249</v>
      </c>
      <c r="F104" s="16" t="s">
        <v>380</v>
      </c>
      <c r="G104" s="83"/>
      <c r="H104" s="16" t="s">
        <v>359</v>
      </c>
      <c r="I104" s="91">
        <v>43828</v>
      </c>
      <c r="J104" s="28" t="s">
        <v>381</v>
      </c>
      <c r="K104" s="93" t="s">
        <v>151</v>
      </c>
      <c r="L104" s="17"/>
    </row>
    <row r="105" s="67" customFormat="1" ht="25.1" customHeight="1" spans="1:12">
      <c r="A105" s="80">
        <v>101</v>
      </c>
      <c r="B105" s="81" t="s">
        <v>24</v>
      </c>
      <c r="C105" s="82">
        <v>1</v>
      </c>
      <c r="D105" s="14" t="s">
        <v>382</v>
      </c>
      <c r="E105" s="83" t="s">
        <v>383</v>
      </c>
      <c r="F105" s="16" t="s">
        <v>384</v>
      </c>
      <c r="G105" s="83"/>
      <c r="H105" s="16" t="s">
        <v>385</v>
      </c>
      <c r="I105" s="91">
        <v>43828</v>
      </c>
      <c r="J105" s="28" t="s">
        <v>386</v>
      </c>
      <c r="K105" s="93" t="s">
        <v>387</v>
      </c>
      <c r="L105" s="17"/>
    </row>
    <row r="106" s="67" customFormat="1" ht="25.1" customHeight="1" spans="1:12">
      <c r="A106" s="80">
        <v>102</v>
      </c>
      <c r="B106" s="81" t="s">
        <v>24</v>
      </c>
      <c r="C106" s="82">
        <v>1</v>
      </c>
      <c r="D106" s="14" t="s">
        <v>388</v>
      </c>
      <c r="E106" s="83" t="s">
        <v>383</v>
      </c>
      <c r="F106" s="16" t="s">
        <v>384</v>
      </c>
      <c r="G106" s="83"/>
      <c r="H106" s="16" t="s">
        <v>389</v>
      </c>
      <c r="I106" s="91">
        <v>43828</v>
      </c>
      <c r="J106" s="28" t="s">
        <v>390</v>
      </c>
      <c r="K106" s="93" t="s">
        <v>387</v>
      </c>
      <c r="L106" s="17"/>
    </row>
    <row r="107" s="67" customFormat="1" ht="25.1" customHeight="1" spans="1:12">
      <c r="A107" s="80">
        <v>103</v>
      </c>
      <c r="B107" s="81" t="s">
        <v>24</v>
      </c>
      <c r="C107" s="82">
        <v>1</v>
      </c>
      <c r="D107" s="14" t="s">
        <v>391</v>
      </c>
      <c r="E107" s="83" t="s">
        <v>383</v>
      </c>
      <c r="F107" s="16" t="s">
        <v>384</v>
      </c>
      <c r="G107" s="83"/>
      <c r="H107" s="16" t="s">
        <v>392</v>
      </c>
      <c r="I107" s="91">
        <v>43828</v>
      </c>
      <c r="J107" s="28" t="s">
        <v>393</v>
      </c>
      <c r="K107" s="93" t="s">
        <v>387</v>
      </c>
      <c r="L107" s="17"/>
    </row>
    <row r="108" s="67" customFormat="1" ht="25.1" customHeight="1" spans="1:12">
      <c r="A108" s="80">
        <v>104</v>
      </c>
      <c r="B108" s="81" t="s">
        <v>24</v>
      </c>
      <c r="C108" s="82">
        <v>1</v>
      </c>
      <c r="D108" s="14" t="s">
        <v>394</v>
      </c>
      <c r="E108" s="83" t="s">
        <v>383</v>
      </c>
      <c r="F108" s="16" t="s">
        <v>384</v>
      </c>
      <c r="G108" s="83"/>
      <c r="H108" s="16" t="s">
        <v>395</v>
      </c>
      <c r="I108" s="91">
        <v>43828</v>
      </c>
      <c r="J108" s="28" t="s">
        <v>396</v>
      </c>
      <c r="K108" s="93" t="s">
        <v>387</v>
      </c>
      <c r="L108" s="17"/>
    </row>
    <row r="109" s="67" customFormat="1" ht="25.1" customHeight="1" spans="1:12">
      <c r="A109" s="80">
        <v>105</v>
      </c>
      <c r="B109" s="81" t="s">
        <v>24</v>
      </c>
      <c r="C109" s="82">
        <v>1</v>
      </c>
      <c r="D109" s="14" t="s">
        <v>397</v>
      </c>
      <c r="E109" s="83" t="s">
        <v>383</v>
      </c>
      <c r="F109" s="16" t="s">
        <v>384</v>
      </c>
      <c r="G109" s="83"/>
      <c r="H109" s="16" t="s">
        <v>398</v>
      </c>
      <c r="I109" s="91">
        <v>43828</v>
      </c>
      <c r="J109" s="28" t="s">
        <v>399</v>
      </c>
      <c r="K109" s="93" t="s">
        <v>387</v>
      </c>
      <c r="L109" s="17"/>
    </row>
    <row r="110" s="67" customFormat="1" ht="25.1" customHeight="1" spans="1:12">
      <c r="A110" s="80">
        <v>106</v>
      </c>
      <c r="B110" s="81" t="s">
        <v>24</v>
      </c>
      <c r="C110" s="82">
        <v>1</v>
      </c>
      <c r="D110" s="14" t="s">
        <v>400</v>
      </c>
      <c r="E110" s="83" t="s">
        <v>383</v>
      </c>
      <c r="F110" s="16" t="s">
        <v>384</v>
      </c>
      <c r="G110" s="83"/>
      <c r="H110" s="16" t="s">
        <v>401</v>
      </c>
      <c r="I110" s="91">
        <v>43828</v>
      </c>
      <c r="J110" s="28" t="s">
        <v>402</v>
      </c>
      <c r="K110" s="93" t="s">
        <v>387</v>
      </c>
      <c r="L110" s="17"/>
    </row>
    <row r="111" s="67" customFormat="1" ht="25.1" customHeight="1" spans="1:12">
      <c r="A111" s="80">
        <v>107</v>
      </c>
      <c r="B111" s="81" t="s">
        <v>24</v>
      </c>
      <c r="C111" s="82">
        <v>1</v>
      </c>
      <c r="D111" s="14" t="s">
        <v>403</v>
      </c>
      <c r="E111" s="83" t="s">
        <v>383</v>
      </c>
      <c r="F111" s="16" t="s">
        <v>384</v>
      </c>
      <c r="G111" s="83"/>
      <c r="H111" s="16" t="s">
        <v>404</v>
      </c>
      <c r="I111" s="91">
        <v>43828</v>
      </c>
      <c r="J111" s="28" t="s">
        <v>405</v>
      </c>
      <c r="K111" s="93" t="s">
        <v>387</v>
      </c>
      <c r="L111" s="17"/>
    </row>
    <row r="112" s="67" customFormat="1" ht="25.1" customHeight="1" spans="1:12">
      <c r="A112" s="80">
        <v>108</v>
      </c>
      <c r="B112" s="81" t="s">
        <v>24</v>
      </c>
      <c r="C112" s="82">
        <v>1</v>
      </c>
      <c r="D112" s="14" t="s">
        <v>406</v>
      </c>
      <c r="E112" s="83" t="s">
        <v>383</v>
      </c>
      <c r="F112" s="16" t="s">
        <v>384</v>
      </c>
      <c r="G112" s="83"/>
      <c r="H112" s="16" t="s">
        <v>407</v>
      </c>
      <c r="I112" s="91">
        <v>43828</v>
      </c>
      <c r="J112" s="28" t="s">
        <v>408</v>
      </c>
      <c r="K112" s="93" t="s">
        <v>387</v>
      </c>
      <c r="L112" s="17"/>
    </row>
    <row r="113" s="67" customFormat="1" ht="25.1" customHeight="1" spans="1:12">
      <c r="A113" s="80">
        <v>109</v>
      </c>
      <c r="B113" s="81" t="s">
        <v>24</v>
      </c>
      <c r="C113" s="82">
        <v>1</v>
      </c>
      <c r="D113" s="14" t="s">
        <v>409</v>
      </c>
      <c r="E113" s="83" t="s">
        <v>383</v>
      </c>
      <c r="F113" s="16" t="s">
        <v>384</v>
      </c>
      <c r="G113" s="83"/>
      <c r="H113" s="16" t="s">
        <v>410</v>
      </c>
      <c r="I113" s="91">
        <v>43828</v>
      </c>
      <c r="J113" s="28" t="s">
        <v>411</v>
      </c>
      <c r="K113" s="93" t="s">
        <v>387</v>
      </c>
      <c r="L113" s="17"/>
    </row>
    <row r="114" s="67" customFormat="1" ht="25.1" customHeight="1" spans="1:12">
      <c r="A114" s="80">
        <v>110</v>
      </c>
      <c r="B114" s="81" t="s">
        <v>24</v>
      </c>
      <c r="C114" s="82">
        <v>1</v>
      </c>
      <c r="D114" s="14" t="s">
        <v>412</v>
      </c>
      <c r="E114" s="83" t="s">
        <v>383</v>
      </c>
      <c r="F114" s="16" t="s">
        <v>384</v>
      </c>
      <c r="G114" s="83"/>
      <c r="H114" s="16" t="s">
        <v>413</v>
      </c>
      <c r="I114" s="91">
        <v>43828</v>
      </c>
      <c r="J114" s="28" t="s">
        <v>414</v>
      </c>
      <c r="K114" s="93" t="s">
        <v>387</v>
      </c>
      <c r="L114" s="17"/>
    </row>
    <row r="115" s="67" customFormat="1" ht="25.1" customHeight="1" spans="1:12">
      <c r="A115" s="80">
        <v>111</v>
      </c>
      <c r="B115" s="81" t="s">
        <v>24</v>
      </c>
      <c r="C115" s="82">
        <v>1</v>
      </c>
      <c r="D115" s="14" t="s">
        <v>415</v>
      </c>
      <c r="E115" s="83" t="s">
        <v>383</v>
      </c>
      <c r="F115" s="16" t="s">
        <v>384</v>
      </c>
      <c r="G115" s="83"/>
      <c r="H115" s="16" t="s">
        <v>416</v>
      </c>
      <c r="I115" s="91">
        <v>43828</v>
      </c>
      <c r="J115" s="28" t="s">
        <v>417</v>
      </c>
      <c r="K115" s="93" t="s">
        <v>387</v>
      </c>
      <c r="L115" s="17"/>
    </row>
    <row r="116" s="67" customFormat="1" ht="25.1" customHeight="1" spans="1:12">
      <c r="A116" s="80">
        <v>112</v>
      </c>
      <c r="B116" s="81" t="s">
        <v>24</v>
      </c>
      <c r="C116" s="82">
        <v>1</v>
      </c>
      <c r="D116" s="14" t="s">
        <v>418</v>
      </c>
      <c r="E116" s="83" t="s">
        <v>383</v>
      </c>
      <c r="F116" s="16" t="s">
        <v>384</v>
      </c>
      <c r="G116" s="83"/>
      <c r="H116" s="16" t="s">
        <v>419</v>
      </c>
      <c r="I116" s="91">
        <v>43828</v>
      </c>
      <c r="J116" s="28" t="s">
        <v>420</v>
      </c>
      <c r="K116" s="93" t="s">
        <v>387</v>
      </c>
      <c r="L116" s="17"/>
    </row>
    <row r="117" s="67" customFormat="1" ht="25.1" customHeight="1" spans="1:12">
      <c r="A117" s="80">
        <v>113</v>
      </c>
      <c r="B117" s="81" t="s">
        <v>24</v>
      </c>
      <c r="C117" s="82">
        <v>1</v>
      </c>
      <c r="D117" s="14" t="s">
        <v>421</v>
      </c>
      <c r="E117" s="83" t="s">
        <v>383</v>
      </c>
      <c r="F117" s="16" t="s">
        <v>384</v>
      </c>
      <c r="G117" s="83"/>
      <c r="H117" s="16" t="s">
        <v>422</v>
      </c>
      <c r="I117" s="91">
        <v>43828</v>
      </c>
      <c r="J117" s="28" t="s">
        <v>423</v>
      </c>
      <c r="K117" s="93" t="s">
        <v>387</v>
      </c>
      <c r="L117" s="17"/>
    </row>
    <row r="118" s="67" customFormat="1" ht="25.1" customHeight="1" spans="1:12">
      <c r="A118" s="80">
        <v>114</v>
      </c>
      <c r="B118" s="81" t="s">
        <v>24</v>
      </c>
      <c r="C118" s="82">
        <v>1</v>
      </c>
      <c r="D118" s="14" t="s">
        <v>424</v>
      </c>
      <c r="E118" s="83" t="s">
        <v>383</v>
      </c>
      <c r="F118" s="16" t="s">
        <v>384</v>
      </c>
      <c r="G118" s="83"/>
      <c r="H118" s="16" t="s">
        <v>425</v>
      </c>
      <c r="I118" s="91">
        <v>43828</v>
      </c>
      <c r="J118" s="28" t="s">
        <v>426</v>
      </c>
      <c r="K118" s="93" t="s">
        <v>387</v>
      </c>
      <c r="L118" s="17"/>
    </row>
    <row r="119" s="67" customFormat="1" ht="25.1" customHeight="1" spans="1:12">
      <c r="A119" s="80">
        <v>115</v>
      </c>
      <c r="B119" s="81" t="s">
        <v>24</v>
      </c>
      <c r="C119" s="82">
        <v>1</v>
      </c>
      <c r="D119" s="14" t="s">
        <v>427</v>
      </c>
      <c r="E119" s="83" t="s">
        <v>383</v>
      </c>
      <c r="F119" s="16" t="s">
        <v>384</v>
      </c>
      <c r="G119" s="83"/>
      <c r="H119" s="16" t="s">
        <v>428</v>
      </c>
      <c r="I119" s="91">
        <v>43828</v>
      </c>
      <c r="J119" s="28" t="s">
        <v>429</v>
      </c>
      <c r="K119" s="93" t="s">
        <v>387</v>
      </c>
      <c r="L119" s="17"/>
    </row>
    <row r="120" s="67" customFormat="1" ht="25.1" customHeight="1" spans="1:12">
      <c r="A120" s="80">
        <v>116</v>
      </c>
      <c r="B120" s="81" t="s">
        <v>24</v>
      </c>
      <c r="C120" s="82">
        <v>1</v>
      </c>
      <c r="D120" s="14" t="s">
        <v>430</v>
      </c>
      <c r="E120" s="83" t="s">
        <v>383</v>
      </c>
      <c r="F120" s="16" t="s">
        <v>384</v>
      </c>
      <c r="G120" s="83"/>
      <c r="H120" s="16" t="s">
        <v>431</v>
      </c>
      <c r="I120" s="91">
        <v>43828</v>
      </c>
      <c r="J120" s="28" t="s">
        <v>432</v>
      </c>
      <c r="K120" s="93" t="s">
        <v>387</v>
      </c>
      <c r="L120" s="17"/>
    </row>
    <row r="121" s="67" customFormat="1" ht="25.1" customHeight="1" spans="1:12">
      <c r="A121" s="80">
        <v>117</v>
      </c>
      <c r="B121" s="81" t="s">
        <v>24</v>
      </c>
      <c r="C121" s="82">
        <v>1</v>
      </c>
      <c r="D121" s="14" t="s">
        <v>433</v>
      </c>
      <c r="E121" s="83" t="s">
        <v>211</v>
      </c>
      <c r="F121" s="16" t="s">
        <v>434</v>
      </c>
      <c r="G121" s="83"/>
      <c r="H121" s="16" t="s">
        <v>435</v>
      </c>
      <c r="I121" s="91">
        <v>43828</v>
      </c>
      <c r="J121" s="28" t="s">
        <v>436</v>
      </c>
      <c r="K121" s="93" t="s">
        <v>198</v>
      </c>
      <c r="L121" s="17"/>
    </row>
    <row r="122" s="67" customFormat="1" ht="25.1" customHeight="1" spans="1:12">
      <c r="A122" s="80">
        <v>118</v>
      </c>
      <c r="B122" s="81" t="s">
        <v>24</v>
      </c>
      <c r="C122" s="82">
        <v>1</v>
      </c>
      <c r="D122" s="14" t="s">
        <v>437</v>
      </c>
      <c r="E122" s="83" t="s">
        <v>249</v>
      </c>
      <c r="F122" s="16" t="s">
        <v>438</v>
      </c>
      <c r="G122" s="83"/>
      <c r="H122" s="16" t="s">
        <v>365</v>
      </c>
      <c r="I122" s="91">
        <v>43828</v>
      </c>
      <c r="J122" s="28" t="s">
        <v>439</v>
      </c>
      <c r="K122" s="93" t="s">
        <v>151</v>
      </c>
      <c r="L122" s="17"/>
    </row>
    <row r="123" s="67" customFormat="1" ht="25.1" customHeight="1" spans="1:12">
      <c r="A123" s="80">
        <v>119</v>
      </c>
      <c r="B123" s="81" t="s">
        <v>24</v>
      </c>
      <c r="C123" s="82">
        <v>1</v>
      </c>
      <c r="D123" s="14" t="s">
        <v>440</v>
      </c>
      <c r="E123" s="83" t="s">
        <v>249</v>
      </c>
      <c r="F123" s="16" t="s">
        <v>438</v>
      </c>
      <c r="G123" s="83"/>
      <c r="H123" s="16" t="s">
        <v>365</v>
      </c>
      <c r="I123" s="91">
        <v>43828</v>
      </c>
      <c r="J123" s="28" t="s">
        <v>441</v>
      </c>
      <c r="K123" s="93" t="s">
        <v>151</v>
      </c>
      <c r="L123" s="17"/>
    </row>
    <row r="124" s="67" customFormat="1" ht="25.1" customHeight="1" spans="1:12">
      <c r="A124" s="80">
        <v>120</v>
      </c>
      <c r="B124" s="81" t="s">
        <v>24</v>
      </c>
      <c r="C124" s="82">
        <v>1</v>
      </c>
      <c r="D124" s="94" t="s">
        <v>442</v>
      </c>
      <c r="E124" s="83" t="s">
        <v>147</v>
      </c>
      <c r="F124" s="16" t="s">
        <v>443</v>
      </c>
      <c r="G124" s="83"/>
      <c r="H124" s="16" t="s">
        <v>71</v>
      </c>
      <c r="I124" s="91">
        <v>39787</v>
      </c>
      <c r="J124" s="28" t="s">
        <v>444</v>
      </c>
      <c r="K124" s="93" t="s">
        <v>445</v>
      </c>
      <c r="L124" s="17"/>
    </row>
    <row r="125" s="67" customFormat="1" ht="25.1" customHeight="1" spans="1:12">
      <c r="A125" s="80">
        <v>121</v>
      </c>
      <c r="B125" s="81" t="s">
        <v>24</v>
      </c>
      <c r="C125" s="82">
        <v>1</v>
      </c>
      <c r="D125" s="120" t="s">
        <v>446</v>
      </c>
      <c r="E125" s="83" t="s">
        <v>447</v>
      </c>
      <c r="F125" s="16" t="s">
        <v>448</v>
      </c>
      <c r="G125" s="83"/>
      <c r="H125" s="16" t="s">
        <v>449</v>
      </c>
      <c r="I125" s="91">
        <v>40507</v>
      </c>
      <c r="J125" s="28" t="s">
        <v>450</v>
      </c>
      <c r="K125" s="93" t="s">
        <v>451</v>
      </c>
      <c r="L125" s="17"/>
    </row>
    <row r="126" s="67" customFormat="1" ht="25.1" customHeight="1" spans="1:12">
      <c r="A126" s="80"/>
      <c r="B126" s="81"/>
      <c r="C126" s="82"/>
      <c r="D126" s="49"/>
      <c r="E126" s="49"/>
      <c r="F126" s="49"/>
      <c r="G126" s="95"/>
      <c r="H126" s="16"/>
      <c r="I126" s="100"/>
      <c r="J126" s="28"/>
      <c r="K126" s="93"/>
      <c r="L126" s="101"/>
    </row>
    <row r="127" s="68" customFormat="1" ht="27" customHeight="1" spans="1:12">
      <c r="A127" s="96" t="s">
        <v>452</v>
      </c>
      <c r="B127" s="97"/>
      <c r="C127" s="97"/>
      <c r="D127" s="97"/>
      <c r="E127" s="98"/>
      <c r="F127" s="99"/>
      <c r="G127" s="99"/>
      <c r="H127" s="16"/>
      <c r="I127" s="99"/>
      <c r="J127" s="28"/>
      <c r="K127" s="11"/>
      <c r="L127" s="102"/>
    </row>
  </sheetData>
  <autoFilter xmlns:etc="http://www.wps.cn/officeDocument/2017/etCustomData" ref="A3:L125" etc:filterBottomFollowUsedRange="0">
    <extLst/>
  </autoFilter>
  <sortState ref="A80:AB981">
    <sortCondition ref="J80:J878"/>
  </sortState>
  <mergeCells count="15">
    <mergeCell ref="A1:L1"/>
    <mergeCell ref="A2:E2"/>
    <mergeCell ref="A127:E12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conditionalFormatting sqref="D5:D125">
    <cfRule type="duplicateValues" dxfId="0" priority="1"/>
    <cfRule type="duplicateValues" dxfId="0" priority="3"/>
    <cfRule type="duplicateValues" dxfId="0" priority="4"/>
    <cfRule type="duplicateValues" dxfId="0" priority="5"/>
  </conditionalFormatting>
  <conditionalFormatting sqref="L5:L125">
    <cfRule type="duplicateValues" dxfId="0" priority="18" stopIfTrue="1"/>
  </conditionalFormatting>
  <printOptions horizontalCentered="1"/>
  <pageMargins left="0.432638888888889" right="0.55" top="0.747916666666667" bottom="0.668055555555556" header="0.235416666666667" footer="0.118055555555556"/>
  <pageSetup paperSize="9" scale="48" fitToHeight="0" orientation="landscape"/>
  <headerFooter alignWithMargins="0"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28"/>
  <sheetViews>
    <sheetView zoomScale="80" zoomScaleNormal="80" topLeftCell="A107" workbookViewId="0">
      <selection activeCell="AG125" sqref="AG125"/>
    </sheetView>
  </sheetViews>
  <sheetFormatPr defaultColWidth="14.625" defaultRowHeight="22.15" customHeight="1"/>
  <cols>
    <col min="1" max="1" width="4.625" style="3" customWidth="1"/>
    <col min="2" max="2" width="10.625" style="3" customWidth="1"/>
    <col min="3" max="3" width="29" style="3" customWidth="1"/>
    <col min="4" max="4" width="23.5" style="3" customWidth="1"/>
    <col min="5" max="5" width="13" style="3" hidden="1" customWidth="1"/>
    <col min="6" max="6" width="32.1" style="3" hidden="1" customWidth="1"/>
    <col min="7" max="7" width="30.4" style="3" hidden="1" customWidth="1"/>
    <col min="8" max="8" width="7.5" style="3" customWidth="1"/>
    <col min="9" max="9" width="4.1" style="3" customWidth="1"/>
    <col min="10" max="10" width="8.25" style="4" hidden="1" customWidth="1"/>
    <col min="11" max="11" width="7.875" style="3" hidden="1" customWidth="1"/>
    <col min="12" max="12" width="8" style="3" hidden="1" customWidth="1"/>
    <col min="13" max="13" width="11.375" style="3" hidden="1" customWidth="1"/>
    <col min="14" max="14" width="10.625" style="3" hidden="1" customWidth="1"/>
    <col min="15" max="15" width="4.8" style="5" customWidth="1"/>
    <col min="16" max="16" width="7.5" style="3" customWidth="1"/>
    <col min="17" max="17" width="9.6" style="3" customWidth="1"/>
    <col min="18" max="18" width="8" style="3" customWidth="1"/>
    <col min="19" max="19" width="11.7" style="3" customWidth="1"/>
    <col min="20" max="20" width="7.1" style="3" customWidth="1"/>
    <col min="21" max="21" width="9.6" style="3" customWidth="1"/>
    <col min="22" max="22" width="8.9" style="3" customWidth="1"/>
    <col min="23" max="23" width="10.6" style="3" customWidth="1"/>
    <col min="24" max="24" width="7.1" style="3" customWidth="1"/>
    <col min="25" max="25" width="9.6" style="3" customWidth="1"/>
    <col min="26" max="26" width="8" style="3" customWidth="1"/>
    <col min="27" max="27" width="11.7" style="3" customWidth="1"/>
    <col min="28" max="31" width="9.125" style="3" hidden="1" customWidth="1"/>
    <col min="32" max="32" width="11.7" style="3" customWidth="1"/>
    <col min="33" max="33" width="12.5" style="6" customWidth="1"/>
    <col min="34" max="16384" width="14.625" style="3"/>
  </cols>
  <sheetData>
    <row r="1" s="1" customFormat="1" customHeight="1" spans="1:33">
      <c r="A1" s="7" t="s">
        <v>453</v>
      </c>
      <c r="B1" s="7"/>
      <c r="C1" s="7"/>
      <c r="D1" s="7"/>
      <c r="E1" s="7"/>
      <c r="F1" s="7"/>
      <c r="G1" s="7"/>
      <c r="H1" s="7"/>
      <c r="I1" s="7"/>
      <c r="J1" s="19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46"/>
    </row>
    <row r="2" s="1" customFormat="1" customHeight="1" spans="1:33">
      <c r="A2" s="4" t="s">
        <v>11</v>
      </c>
      <c r="B2" s="4"/>
      <c r="C2" s="4"/>
      <c r="D2" s="4"/>
      <c r="E2" s="4"/>
      <c r="F2" s="4"/>
      <c r="G2" s="8" t="s">
        <v>454</v>
      </c>
      <c r="H2" s="4"/>
      <c r="I2" s="4"/>
      <c r="J2" s="4"/>
      <c r="K2" s="4"/>
      <c r="L2" s="4"/>
      <c r="M2" s="4"/>
      <c r="N2" s="4" t="s">
        <v>455</v>
      </c>
      <c r="O2" s="20"/>
      <c r="P2" s="4"/>
      <c r="Q2" s="4"/>
      <c r="R2" s="4"/>
      <c r="S2" s="4"/>
      <c r="T2" s="4"/>
      <c r="U2" s="4"/>
      <c r="V2" s="4"/>
      <c r="W2" s="4"/>
      <c r="X2" s="34"/>
      <c r="Y2" s="34"/>
      <c r="Z2" s="34"/>
      <c r="AA2" s="34"/>
      <c r="AB2" s="34"/>
      <c r="AC2" s="34"/>
      <c r="AD2" s="34"/>
      <c r="AE2" s="34"/>
      <c r="AF2" s="42"/>
      <c r="AG2" s="42"/>
    </row>
    <row r="3" s="1" customFormat="1" customHeight="1" spans="1:33">
      <c r="A3" s="9" t="s">
        <v>0</v>
      </c>
      <c r="B3" s="10" t="s">
        <v>456</v>
      </c>
      <c r="C3" s="10" t="s">
        <v>16</v>
      </c>
      <c r="D3" s="10" t="s">
        <v>17</v>
      </c>
      <c r="E3" s="11" t="s">
        <v>18</v>
      </c>
      <c r="F3" s="10" t="s">
        <v>457</v>
      </c>
      <c r="G3" s="10" t="s">
        <v>458</v>
      </c>
      <c r="H3" s="12" t="s">
        <v>459</v>
      </c>
      <c r="I3" s="12" t="s">
        <v>2</v>
      </c>
      <c r="J3" s="21" t="s">
        <v>460</v>
      </c>
      <c r="K3" s="21" t="s">
        <v>461</v>
      </c>
      <c r="L3" s="22" t="s">
        <v>20</v>
      </c>
      <c r="M3" s="23" t="s">
        <v>462</v>
      </c>
      <c r="N3" s="23" t="s">
        <v>463</v>
      </c>
      <c r="O3" s="23" t="s">
        <v>21</v>
      </c>
      <c r="P3" s="10" t="s">
        <v>464</v>
      </c>
      <c r="Q3" s="10"/>
      <c r="R3" s="10"/>
      <c r="S3" s="10"/>
      <c r="T3" s="35" t="s">
        <v>465</v>
      </c>
      <c r="U3" s="36"/>
      <c r="V3" s="36"/>
      <c r="W3" s="36"/>
      <c r="X3" s="35" t="s">
        <v>466</v>
      </c>
      <c r="Y3" s="36"/>
      <c r="Z3" s="36"/>
      <c r="AA3" s="36"/>
      <c r="AB3" s="35" t="s">
        <v>467</v>
      </c>
      <c r="AC3" s="36"/>
      <c r="AD3" s="36"/>
      <c r="AE3" s="43"/>
      <c r="AF3" s="44" t="s">
        <v>468</v>
      </c>
      <c r="AG3" s="47" t="s">
        <v>469</v>
      </c>
    </row>
    <row r="4" s="1" customFormat="1" ht="22" customHeight="1" spans="1:33">
      <c r="A4" s="9"/>
      <c r="B4" s="10"/>
      <c r="C4" s="10"/>
      <c r="D4" s="10"/>
      <c r="E4" s="11"/>
      <c r="F4" s="10"/>
      <c r="G4" s="10"/>
      <c r="H4" s="12"/>
      <c r="I4" s="12"/>
      <c r="J4" s="21"/>
      <c r="K4" s="21"/>
      <c r="L4" s="22"/>
      <c r="M4" s="23"/>
      <c r="N4" s="23"/>
      <c r="O4" s="23"/>
      <c r="P4" s="24" t="s">
        <v>470</v>
      </c>
      <c r="Q4" s="37" t="s">
        <v>471</v>
      </c>
      <c r="R4" s="38" t="s">
        <v>472</v>
      </c>
      <c r="S4" s="39" t="s">
        <v>473</v>
      </c>
      <c r="T4" s="24" t="s">
        <v>470</v>
      </c>
      <c r="U4" s="37" t="s">
        <v>471</v>
      </c>
      <c r="V4" s="38" t="s">
        <v>472</v>
      </c>
      <c r="W4" s="40" t="s">
        <v>474</v>
      </c>
      <c r="X4" s="24" t="s">
        <v>470</v>
      </c>
      <c r="Y4" s="37" t="s">
        <v>471</v>
      </c>
      <c r="Z4" s="38" t="s">
        <v>472</v>
      </c>
      <c r="AA4" s="45" t="s">
        <v>475</v>
      </c>
      <c r="AB4" s="24" t="s">
        <v>470</v>
      </c>
      <c r="AC4" s="37" t="s">
        <v>471</v>
      </c>
      <c r="AD4" s="38" t="s">
        <v>472</v>
      </c>
      <c r="AE4" s="45" t="s">
        <v>476</v>
      </c>
      <c r="AF4" s="44"/>
      <c r="AG4" s="47"/>
    </row>
    <row r="5" s="1" customFormat="1" customHeight="1" spans="1:33">
      <c r="A5" s="13">
        <v>1</v>
      </c>
      <c r="B5" s="14" t="s">
        <v>25</v>
      </c>
      <c r="C5" s="15" t="s">
        <v>26</v>
      </c>
      <c r="D5" s="16" t="s">
        <v>27</v>
      </c>
      <c r="E5" s="16"/>
      <c r="F5" s="17" t="s">
        <v>477</v>
      </c>
      <c r="G5" s="17" t="s">
        <v>28</v>
      </c>
      <c r="H5" s="18" t="s">
        <v>478</v>
      </c>
      <c r="I5" s="25">
        <v>1</v>
      </c>
      <c r="J5" s="16"/>
      <c r="K5" s="3"/>
      <c r="L5" s="3"/>
      <c r="M5" s="26"/>
      <c r="N5" s="27"/>
      <c r="O5" s="28" t="s">
        <v>29</v>
      </c>
      <c r="P5" s="29"/>
      <c r="Q5" s="29"/>
      <c r="R5" s="41"/>
      <c r="S5" s="29"/>
      <c r="T5" s="29"/>
      <c r="U5" s="29"/>
      <c r="V5" s="29"/>
      <c r="W5" s="29"/>
      <c r="X5" s="29"/>
      <c r="Y5" s="29"/>
      <c r="Z5" s="29"/>
      <c r="AA5" s="29"/>
      <c r="AB5" s="29"/>
      <c r="AC5" s="29">
        <v>650</v>
      </c>
      <c r="AD5" s="29"/>
      <c r="AE5" s="29">
        <f>AB5*AC5</f>
        <v>0</v>
      </c>
      <c r="AF5" s="29">
        <v>5</v>
      </c>
      <c r="AG5" s="48">
        <f t="shared" ref="AG5:AG13" si="0">ROUND((S5+W5+AA5+AF5+AE5),0)</f>
        <v>5</v>
      </c>
    </row>
    <row r="6" s="1" customFormat="1" customHeight="1" spans="1:33">
      <c r="A6" s="13">
        <v>2</v>
      </c>
      <c r="B6" s="14" t="s">
        <v>31</v>
      </c>
      <c r="C6" s="15" t="s">
        <v>32</v>
      </c>
      <c r="D6" s="16" t="s">
        <v>33</v>
      </c>
      <c r="E6" s="16"/>
      <c r="F6" s="17" t="s">
        <v>479</v>
      </c>
      <c r="G6" s="17" t="s">
        <v>34</v>
      </c>
      <c r="H6" s="18" t="s">
        <v>478</v>
      </c>
      <c r="I6" s="25">
        <v>1</v>
      </c>
      <c r="J6" s="16"/>
      <c r="K6" s="3"/>
      <c r="L6" s="3"/>
      <c r="M6" s="26"/>
      <c r="N6" s="30"/>
      <c r="O6" s="28" t="s">
        <v>35</v>
      </c>
      <c r="P6" s="31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>
        <v>650</v>
      </c>
      <c r="AD6" s="29"/>
      <c r="AE6" s="29">
        <f t="shared" ref="AE6:AE13" si="1">AB6*AC6</f>
        <v>0</v>
      </c>
      <c r="AF6" s="29">
        <v>5</v>
      </c>
      <c r="AG6" s="48">
        <f t="shared" si="0"/>
        <v>5</v>
      </c>
    </row>
    <row r="7" s="1" customFormat="1" customHeight="1" spans="1:33">
      <c r="A7" s="13">
        <v>3</v>
      </c>
      <c r="B7" s="14" t="s">
        <v>36</v>
      </c>
      <c r="C7" s="15" t="s">
        <v>37</v>
      </c>
      <c r="D7" s="16" t="s">
        <v>38</v>
      </c>
      <c r="E7" s="16"/>
      <c r="F7" s="17" t="s">
        <v>480</v>
      </c>
      <c r="G7" s="17" t="s">
        <v>34</v>
      </c>
      <c r="H7" s="18" t="s">
        <v>478</v>
      </c>
      <c r="I7" s="25">
        <v>1</v>
      </c>
      <c r="J7" s="16"/>
      <c r="K7" s="3"/>
      <c r="L7" s="3"/>
      <c r="M7" s="26"/>
      <c r="N7" s="32"/>
      <c r="O7" s="28" t="s">
        <v>39</v>
      </c>
      <c r="P7" s="31"/>
      <c r="Q7" s="29"/>
      <c r="R7" s="41"/>
      <c r="S7" s="29"/>
      <c r="T7" s="29"/>
      <c r="U7" s="29"/>
      <c r="V7" s="29"/>
      <c r="W7" s="29"/>
      <c r="X7" s="29"/>
      <c r="Y7" s="29"/>
      <c r="Z7" s="29"/>
      <c r="AA7" s="29"/>
      <c r="AB7" s="29"/>
      <c r="AC7" s="29">
        <v>650</v>
      </c>
      <c r="AD7" s="29"/>
      <c r="AE7" s="29">
        <f t="shared" si="1"/>
        <v>0</v>
      </c>
      <c r="AF7" s="29">
        <v>5</v>
      </c>
      <c r="AG7" s="48">
        <f t="shared" si="0"/>
        <v>5</v>
      </c>
    </row>
    <row r="8" s="1" customFormat="1" customHeight="1" spans="1:33">
      <c r="A8" s="13">
        <v>4</v>
      </c>
      <c r="B8" s="14" t="s">
        <v>40</v>
      </c>
      <c r="C8" s="15" t="s">
        <v>37</v>
      </c>
      <c r="D8" s="16" t="s">
        <v>38</v>
      </c>
      <c r="E8" s="16"/>
      <c r="F8" s="17" t="s">
        <v>480</v>
      </c>
      <c r="G8" s="17" t="s">
        <v>34</v>
      </c>
      <c r="H8" s="18" t="s">
        <v>478</v>
      </c>
      <c r="I8" s="25">
        <v>1</v>
      </c>
      <c r="J8" s="16"/>
      <c r="K8" s="3"/>
      <c r="L8" s="3"/>
      <c r="M8" s="26"/>
      <c r="N8" s="32"/>
      <c r="O8" s="28" t="s">
        <v>41</v>
      </c>
      <c r="P8" s="31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>
        <v>650</v>
      </c>
      <c r="AD8" s="29"/>
      <c r="AE8" s="29">
        <f t="shared" si="1"/>
        <v>0</v>
      </c>
      <c r="AF8" s="29">
        <v>5</v>
      </c>
      <c r="AG8" s="48">
        <f t="shared" si="0"/>
        <v>5</v>
      </c>
    </row>
    <row r="9" s="1" customFormat="1" customHeight="1" spans="1:33">
      <c r="A9" s="13">
        <v>5</v>
      </c>
      <c r="B9" s="14" t="s">
        <v>42</v>
      </c>
      <c r="C9" s="15" t="s">
        <v>43</v>
      </c>
      <c r="D9" s="16" t="s">
        <v>44</v>
      </c>
      <c r="E9" s="16"/>
      <c r="F9" s="17" t="s">
        <v>481</v>
      </c>
      <c r="G9" s="17" t="s">
        <v>34</v>
      </c>
      <c r="H9" s="18" t="s">
        <v>478</v>
      </c>
      <c r="I9" s="25">
        <v>1</v>
      </c>
      <c r="J9" s="16"/>
      <c r="K9" s="3"/>
      <c r="L9" s="3"/>
      <c r="M9" s="26"/>
      <c r="N9" s="32"/>
      <c r="O9" s="28" t="s">
        <v>45</v>
      </c>
      <c r="P9" s="31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>
        <v>650</v>
      </c>
      <c r="AD9" s="29"/>
      <c r="AE9" s="29">
        <f t="shared" si="1"/>
        <v>0</v>
      </c>
      <c r="AF9" s="29">
        <v>5</v>
      </c>
      <c r="AG9" s="48">
        <f t="shared" si="0"/>
        <v>5</v>
      </c>
    </row>
    <row r="10" s="1" customFormat="1" customHeight="1" spans="1:33">
      <c r="A10" s="13">
        <v>6</v>
      </c>
      <c r="B10" s="14" t="s">
        <v>46</v>
      </c>
      <c r="C10" s="15" t="s">
        <v>47</v>
      </c>
      <c r="D10" s="16" t="s">
        <v>48</v>
      </c>
      <c r="E10" s="16"/>
      <c r="F10" s="17" t="s">
        <v>482</v>
      </c>
      <c r="G10" s="17" t="s">
        <v>34</v>
      </c>
      <c r="H10" s="18" t="s">
        <v>478</v>
      </c>
      <c r="I10" s="25">
        <v>1</v>
      </c>
      <c r="J10" s="16"/>
      <c r="K10" s="3"/>
      <c r="L10" s="3"/>
      <c r="M10" s="26"/>
      <c r="N10" s="32"/>
      <c r="O10" s="28" t="s">
        <v>49</v>
      </c>
      <c r="P10" s="31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>
        <v>650</v>
      </c>
      <c r="AD10" s="29"/>
      <c r="AE10" s="29">
        <f t="shared" si="1"/>
        <v>0</v>
      </c>
      <c r="AF10" s="29">
        <v>5</v>
      </c>
      <c r="AG10" s="48">
        <f t="shared" si="0"/>
        <v>5</v>
      </c>
    </row>
    <row r="11" s="1" customFormat="1" customHeight="1" spans="1:33">
      <c r="A11" s="13">
        <v>7</v>
      </c>
      <c r="B11" s="14" t="s">
        <v>50</v>
      </c>
      <c r="C11" s="15" t="s">
        <v>51</v>
      </c>
      <c r="D11" s="16" t="s">
        <v>52</v>
      </c>
      <c r="E11" s="16"/>
      <c r="F11" s="17" t="s">
        <v>483</v>
      </c>
      <c r="G11" s="17" t="s">
        <v>34</v>
      </c>
      <c r="H11" s="18" t="s">
        <v>478</v>
      </c>
      <c r="I11" s="25">
        <v>1</v>
      </c>
      <c r="J11" s="16"/>
      <c r="K11" s="3"/>
      <c r="L11" s="3"/>
      <c r="M11" s="26"/>
      <c r="N11" s="32"/>
      <c r="O11" s="28" t="s">
        <v>53</v>
      </c>
      <c r="P11" s="31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>
        <v>650</v>
      </c>
      <c r="AD11" s="29"/>
      <c r="AE11" s="29">
        <f t="shared" si="1"/>
        <v>0</v>
      </c>
      <c r="AF11" s="29">
        <v>5</v>
      </c>
      <c r="AG11" s="48">
        <f t="shared" si="0"/>
        <v>5</v>
      </c>
    </row>
    <row r="12" s="1" customFormat="1" customHeight="1" spans="1:33">
      <c r="A12" s="13">
        <v>8</v>
      </c>
      <c r="B12" s="14" t="s">
        <v>54</v>
      </c>
      <c r="C12" s="15" t="s">
        <v>55</v>
      </c>
      <c r="D12" s="16" t="s">
        <v>56</v>
      </c>
      <c r="E12" s="16"/>
      <c r="F12" s="17" t="s">
        <v>484</v>
      </c>
      <c r="G12" s="17" t="s">
        <v>57</v>
      </c>
      <c r="H12" s="18" t="s">
        <v>478</v>
      </c>
      <c r="I12" s="25">
        <v>1</v>
      </c>
      <c r="J12" s="16"/>
      <c r="K12" s="3"/>
      <c r="L12" s="3"/>
      <c r="M12" s="26"/>
      <c r="N12" s="32"/>
      <c r="O12" s="28" t="s">
        <v>58</v>
      </c>
      <c r="P12" s="31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>
        <v>650</v>
      </c>
      <c r="AD12" s="29"/>
      <c r="AE12" s="29">
        <f t="shared" si="1"/>
        <v>0</v>
      </c>
      <c r="AF12" s="29">
        <v>5</v>
      </c>
      <c r="AG12" s="48">
        <f t="shared" si="0"/>
        <v>5</v>
      </c>
    </row>
    <row r="13" s="1" customFormat="1" customHeight="1" spans="1:33">
      <c r="A13" s="13">
        <v>9</v>
      </c>
      <c r="B13" s="14" t="s">
        <v>59</v>
      </c>
      <c r="C13" s="15" t="s">
        <v>60</v>
      </c>
      <c r="D13" s="16" t="s">
        <v>61</v>
      </c>
      <c r="E13" s="16"/>
      <c r="F13" s="17" t="s">
        <v>485</v>
      </c>
      <c r="G13" s="17" t="s">
        <v>62</v>
      </c>
      <c r="H13" s="18" t="s">
        <v>478</v>
      </c>
      <c r="I13" s="25">
        <v>1</v>
      </c>
      <c r="J13" s="16"/>
      <c r="K13" s="3"/>
      <c r="L13" s="3"/>
      <c r="M13" s="26"/>
      <c r="N13" s="33"/>
      <c r="O13" s="28" t="s">
        <v>63</v>
      </c>
      <c r="P13" s="31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>
        <v>650</v>
      </c>
      <c r="AD13" s="29"/>
      <c r="AE13" s="29">
        <f t="shared" si="1"/>
        <v>0</v>
      </c>
      <c r="AF13" s="29">
        <v>5</v>
      </c>
      <c r="AG13" s="48">
        <f t="shared" si="0"/>
        <v>5</v>
      </c>
    </row>
    <row r="14" s="1" customFormat="1" customHeight="1" spans="1:33">
      <c r="A14" s="13">
        <v>10</v>
      </c>
      <c r="B14" s="14" t="s">
        <v>64</v>
      </c>
      <c r="C14" s="15" t="s">
        <v>65</v>
      </c>
      <c r="D14" s="16" t="s">
        <v>66</v>
      </c>
      <c r="E14" s="16"/>
      <c r="F14" s="17" t="s">
        <v>486</v>
      </c>
      <c r="G14" s="17" t="s">
        <v>62</v>
      </c>
      <c r="H14" s="18" t="s">
        <v>478</v>
      </c>
      <c r="I14" s="25">
        <v>1</v>
      </c>
      <c r="J14" s="16"/>
      <c r="K14" s="3"/>
      <c r="L14" s="3"/>
      <c r="M14" s="26"/>
      <c r="N14" s="33"/>
      <c r="O14" s="28" t="s">
        <v>67</v>
      </c>
      <c r="P14" s="31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>
        <v>650</v>
      </c>
      <c r="AD14" s="29"/>
      <c r="AE14" s="29">
        <f t="shared" ref="AE14:AE45" si="2">AB14*AC14</f>
        <v>0</v>
      </c>
      <c r="AF14" s="29">
        <v>5</v>
      </c>
      <c r="AG14" s="48">
        <f t="shared" ref="AG14:AG45" si="3">ROUND((S14+W14+AA14+AF14+AE14),0)</f>
        <v>5</v>
      </c>
    </row>
    <row r="15" s="1" customFormat="1" customHeight="1" spans="1:33">
      <c r="A15" s="13">
        <v>11</v>
      </c>
      <c r="B15" s="14" t="s">
        <v>68</v>
      </c>
      <c r="C15" s="15" t="s">
        <v>69</v>
      </c>
      <c r="D15" s="16" t="s">
        <v>70</v>
      </c>
      <c r="E15" s="16"/>
      <c r="F15" s="17" t="s">
        <v>487</v>
      </c>
      <c r="G15" s="17" t="s">
        <v>71</v>
      </c>
      <c r="H15" s="18" t="s">
        <v>478</v>
      </c>
      <c r="I15" s="25">
        <v>1</v>
      </c>
      <c r="J15" s="16"/>
      <c r="K15" s="3"/>
      <c r="L15" s="3"/>
      <c r="M15" s="26"/>
      <c r="N15" s="33"/>
      <c r="O15" s="28" t="s">
        <v>72</v>
      </c>
      <c r="P15" s="31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>
        <v>650</v>
      </c>
      <c r="AD15" s="29"/>
      <c r="AE15" s="29">
        <f t="shared" si="2"/>
        <v>0</v>
      </c>
      <c r="AF15" s="29">
        <v>5</v>
      </c>
      <c r="AG15" s="48">
        <f t="shared" si="3"/>
        <v>5</v>
      </c>
    </row>
    <row r="16" s="1" customFormat="1" customHeight="1" spans="1:33">
      <c r="A16" s="13">
        <v>12</v>
      </c>
      <c r="B16" s="14" t="s">
        <v>74</v>
      </c>
      <c r="C16" s="15" t="s">
        <v>75</v>
      </c>
      <c r="D16" s="16" t="s">
        <v>76</v>
      </c>
      <c r="E16" s="16"/>
      <c r="F16" s="17" t="s">
        <v>488</v>
      </c>
      <c r="G16" s="17" t="s">
        <v>77</v>
      </c>
      <c r="H16" s="18" t="s">
        <v>478</v>
      </c>
      <c r="I16" s="25">
        <v>1</v>
      </c>
      <c r="J16" s="16"/>
      <c r="K16" s="3"/>
      <c r="L16" s="3"/>
      <c r="M16" s="26"/>
      <c r="N16" s="33"/>
      <c r="O16" s="28" t="s">
        <v>78</v>
      </c>
      <c r="P16" s="31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>
        <v>650</v>
      </c>
      <c r="AD16" s="29"/>
      <c r="AE16" s="29">
        <f t="shared" si="2"/>
        <v>0</v>
      </c>
      <c r="AF16" s="29">
        <v>20</v>
      </c>
      <c r="AG16" s="48">
        <f t="shared" si="3"/>
        <v>20</v>
      </c>
    </row>
    <row r="17" s="1" customFormat="1" customHeight="1" spans="1:33">
      <c r="A17" s="13">
        <v>13</v>
      </c>
      <c r="B17" s="14" t="s">
        <v>79</v>
      </c>
      <c r="C17" s="15" t="s">
        <v>75</v>
      </c>
      <c r="D17" s="16" t="s">
        <v>80</v>
      </c>
      <c r="E17" s="16"/>
      <c r="F17" s="17" t="s">
        <v>488</v>
      </c>
      <c r="G17" s="17" t="s">
        <v>77</v>
      </c>
      <c r="H17" s="18" t="s">
        <v>478</v>
      </c>
      <c r="I17" s="25">
        <v>1</v>
      </c>
      <c r="J17" s="16"/>
      <c r="K17" s="3"/>
      <c r="L17" s="3"/>
      <c r="M17" s="26"/>
      <c r="N17" s="33"/>
      <c r="O17" s="28" t="s">
        <v>81</v>
      </c>
      <c r="P17" s="31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>
        <v>650</v>
      </c>
      <c r="AD17" s="29"/>
      <c r="AE17" s="29">
        <f t="shared" si="2"/>
        <v>0</v>
      </c>
      <c r="AF17" s="29">
        <v>20</v>
      </c>
      <c r="AG17" s="48">
        <f t="shared" si="3"/>
        <v>20</v>
      </c>
    </row>
    <row r="18" s="1" customFormat="1" customHeight="1" spans="1:33">
      <c r="A18" s="13">
        <v>14</v>
      </c>
      <c r="B18" s="14" t="s">
        <v>82</v>
      </c>
      <c r="C18" s="15" t="s">
        <v>75</v>
      </c>
      <c r="D18" s="16" t="s">
        <v>80</v>
      </c>
      <c r="E18" s="16"/>
      <c r="F18" s="17" t="s">
        <v>488</v>
      </c>
      <c r="G18" s="17" t="s">
        <v>77</v>
      </c>
      <c r="H18" s="18" t="s">
        <v>478</v>
      </c>
      <c r="I18" s="25">
        <v>1</v>
      </c>
      <c r="J18" s="16"/>
      <c r="K18" s="3"/>
      <c r="L18" s="3"/>
      <c r="M18" s="26"/>
      <c r="N18" s="33"/>
      <c r="O18" s="28" t="s">
        <v>83</v>
      </c>
      <c r="P18" s="31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>
        <v>650</v>
      </c>
      <c r="AD18" s="29"/>
      <c r="AE18" s="29">
        <f t="shared" si="2"/>
        <v>0</v>
      </c>
      <c r="AF18" s="29">
        <v>20</v>
      </c>
      <c r="AG18" s="48">
        <f t="shared" si="3"/>
        <v>20</v>
      </c>
    </row>
    <row r="19" s="1" customFormat="1" customHeight="1" spans="1:33">
      <c r="A19" s="13">
        <v>15</v>
      </c>
      <c r="B19" s="14" t="s">
        <v>84</v>
      </c>
      <c r="C19" s="15" t="s">
        <v>85</v>
      </c>
      <c r="D19" s="16" t="s">
        <v>86</v>
      </c>
      <c r="E19" s="16"/>
      <c r="F19" s="17" t="s">
        <v>489</v>
      </c>
      <c r="G19" s="17" t="s">
        <v>87</v>
      </c>
      <c r="H19" s="18" t="s">
        <v>478</v>
      </c>
      <c r="I19" s="25">
        <v>1</v>
      </c>
      <c r="J19" s="16"/>
      <c r="K19" s="3"/>
      <c r="L19" s="3"/>
      <c r="M19" s="26"/>
      <c r="N19" s="33"/>
      <c r="O19" s="28" t="s">
        <v>88</v>
      </c>
      <c r="P19" s="29">
        <v>0.15</v>
      </c>
      <c r="Q19" s="29">
        <v>1800</v>
      </c>
      <c r="R19" s="29"/>
      <c r="S19" s="29">
        <f t="shared" ref="S19:S24" si="4">P19*Q19</f>
        <v>270</v>
      </c>
      <c r="T19" s="29"/>
      <c r="U19" s="29"/>
      <c r="V19" s="29"/>
      <c r="W19" s="29"/>
      <c r="X19" s="29"/>
      <c r="Y19" s="29"/>
      <c r="Z19" s="29"/>
      <c r="AA19" s="29"/>
      <c r="AB19" s="29"/>
      <c r="AC19" s="29">
        <v>650</v>
      </c>
      <c r="AD19" s="29"/>
      <c r="AE19" s="29">
        <f t="shared" si="2"/>
        <v>0</v>
      </c>
      <c r="AF19" s="29"/>
      <c r="AG19" s="48">
        <f t="shared" si="3"/>
        <v>270</v>
      </c>
    </row>
    <row r="20" s="1" customFormat="1" customHeight="1" spans="1:33">
      <c r="A20" s="13">
        <v>16</v>
      </c>
      <c r="B20" s="14" t="s">
        <v>90</v>
      </c>
      <c r="C20" s="15" t="s">
        <v>91</v>
      </c>
      <c r="D20" s="16" t="s">
        <v>92</v>
      </c>
      <c r="E20" s="16"/>
      <c r="F20" s="17" t="s">
        <v>490</v>
      </c>
      <c r="G20" s="17" t="s">
        <v>93</v>
      </c>
      <c r="H20" s="18" t="s">
        <v>478</v>
      </c>
      <c r="I20" s="25">
        <v>1</v>
      </c>
      <c r="J20" s="16"/>
      <c r="K20" s="3"/>
      <c r="L20" s="3"/>
      <c r="M20" s="26"/>
      <c r="N20" s="33"/>
      <c r="O20" s="28" t="s">
        <v>94</v>
      </c>
      <c r="P20" s="31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>
        <v>650</v>
      </c>
      <c r="AD20" s="29"/>
      <c r="AE20" s="29">
        <f t="shared" si="2"/>
        <v>0</v>
      </c>
      <c r="AF20" s="29">
        <v>5</v>
      </c>
      <c r="AG20" s="48">
        <f t="shared" si="3"/>
        <v>5</v>
      </c>
    </row>
    <row r="21" s="1" customFormat="1" customHeight="1" spans="1:33">
      <c r="A21" s="13">
        <v>17</v>
      </c>
      <c r="B21" s="14" t="s">
        <v>95</v>
      </c>
      <c r="C21" s="15" t="s">
        <v>96</v>
      </c>
      <c r="D21" s="16" t="s">
        <v>97</v>
      </c>
      <c r="E21" s="16"/>
      <c r="F21" s="17" t="s">
        <v>491</v>
      </c>
      <c r="G21" s="17" t="s">
        <v>93</v>
      </c>
      <c r="H21" s="18" t="s">
        <v>478</v>
      </c>
      <c r="I21" s="25">
        <v>1</v>
      </c>
      <c r="J21" s="16"/>
      <c r="K21" s="3"/>
      <c r="L21" s="3"/>
      <c r="M21" s="26"/>
      <c r="N21" s="33"/>
      <c r="O21" s="28" t="s">
        <v>98</v>
      </c>
      <c r="P21" s="31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>
        <v>650</v>
      </c>
      <c r="AD21" s="29"/>
      <c r="AE21" s="29">
        <f t="shared" si="2"/>
        <v>0</v>
      </c>
      <c r="AF21" s="29">
        <v>5</v>
      </c>
      <c r="AG21" s="48">
        <f t="shared" si="3"/>
        <v>5</v>
      </c>
    </row>
    <row r="22" s="1" customFormat="1" customHeight="1" spans="1:33">
      <c r="A22" s="13">
        <v>18</v>
      </c>
      <c r="B22" s="14" t="s">
        <v>99</v>
      </c>
      <c r="C22" s="15" t="s">
        <v>100</v>
      </c>
      <c r="D22" s="16" t="s">
        <v>101</v>
      </c>
      <c r="E22" s="16"/>
      <c r="F22" s="17" t="s">
        <v>492</v>
      </c>
      <c r="G22" s="17" t="s">
        <v>102</v>
      </c>
      <c r="H22" s="18" t="s">
        <v>478</v>
      </c>
      <c r="I22" s="25">
        <v>1</v>
      </c>
      <c r="J22" s="16"/>
      <c r="K22" s="3"/>
      <c r="L22" s="3"/>
      <c r="M22" s="26"/>
      <c r="N22" s="33"/>
      <c r="O22" s="28" t="s">
        <v>103</v>
      </c>
      <c r="P22" s="29">
        <v>0.2</v>
      </c>
      <c r="Q22" s="29">
        <v>1800</v>
      </c>
      <c r="R22" s="29"/>
      <c r="S22" s="29">
        <f t="shared" si="4"/>
        <v>360</v>
      </c>
      <c r="T22" s="29"/>
      <c r="U22" s="29"/>
      <c r="V22" s="29"/>
      <c r="W22" s="29"/>
      <c r="X22" s="29"/>
      <c r="Y22" s="29"/>
      <c r="Z22" s="29"/>
      <c r="AA22" s="29"/>
      <c r="AB22" s="29"/>
      <c r="AC22" s="29">
        <v>650</v>
      </c>
      <c r="AD22" s="29"/>
      <c r="AE22" s="29">
        <f t="shared" si="2"/>
        <v>0</v>
      </c>
      <c r="AF22" s="29"/>
      <c r="AG22" s="48">
        <f t="shared" si="3"/>
        <v>360</v>
      </c>
    </row>
    <row r="23" s="1" customFormat="1" customHeight="1" spans="1:33">
      <c r="A23" s="13">
        <v>19</v>
      </c>
      <c r="B23" s="14" t="s">
        <v>105</v>
      </c>
      <c r="C23" s="15" t="s">
        <v>106</v>
      </c>
      <c r="D23" s="16" t="s">
        <v>107</v>
      </c>
      <c r="E23" s="16"/>
      <c r="F23" s="17" t="s">
        <v>493</v>
      </c>
      <c r="G23" s="17" t="s">
        <v>108</v>
      </c>
      <c r="H23" s="18" t="s">
        <v>494</v>
      </c>
      <c r="I23" s="25">
        <v>1</v>
      </c>
      <c r="J23" s="16"/>
      <c r="K23" s="3"/>
      <c r="L23" s="3"/>
      <c r="M23" s="26"/>
      <c r="N23" s="33"/>
      <c r="O23" s="28" t="s">
        <v>109</v>
      </c>
      <c r="P23" s="29">
        <v>1.5</v>
      </c>
      <c r="Q23" s="29">
        <v>2000</v>
      </c>
      <c r="R23" s="29"/>
      <c r="S23" s="29">
        <f t="shared" si="4"/>
        <v>3000</v>
      </c>
      <c r="T23" s="29"/>
      <c r="U23" s="29"/>
      <c r="V23" s="29"/>
      <c r="W23" s="29"/>
      <c r="X23" s="29"/>
      <c r="Y23" s="29"/>
      <c r="Z23" s="29"/>
      <c r="AA23" s="29"/>
      <c r="AB23" s="29"/>
      <c r="AC23" s="29">
        <v>650</v>
      </c>
      <c r="AD23" s="29"/>
      <c r="AE23" s="29">
        <f t="shared" si="2"/>
        <v>0</v>
      </c>
      <c r="AF23" s="29"/>
      <c r="AG23" s="48">
        <f t="shared" si="3"/>
        <v>3000</v>
      </c>
    </row>
    <row r="24" s="1" customFormat="1" customHeight="1" spans="1:33">
      <c r="A24" s="13">
        <v>20</v>
      </c>
      <c r="B24" s="14" t="s">
        <v>111</v>
      </c>
      <c r="C24" s="15" t="s">
        <v>106</v>
      </c>
      <c r="D24" s="16" t="s">
        <v>107</v>
      </c>
      <c r="E24" s="16"/>
      <c r="F24" s="17" t="s">
        <v>493</v>
      </c>
      <c r="G24" s="17" t="s">
        <v>108</v>
      </c>
      <c r="H24" s="18" t="s">
        <v>494</v>
      </c>
      <c r="I24" s="25">
        <v>1</v>
      </c>
      <c r="J24" s="16"/>
      <c r="K24" s="3"/>
      <c r="L24" s="3"/>
      <c r="M24" s="26"/>
      <c r="N24" s="33"/>
      <c r="O24" s="28" t="s">
        <v>112</v>
      </c>
      <c r="P24" s="29">
        <v>1.5</v>
      </c>
      <c r="Q24" s="29">
        <v>2000</v>
      </c>
      <c r="R24" s="29"/>
      <c r="S24" s="29">
        <f t="shared" si="4"/>
        <v>3000</v>
      </c>
      <c r="T24" s="29"/>
      <c r="U24" s="29"/>
      <c r="V24" s="29"/>
      <c r="W24" s="29"/>
      <c r="X24" s="29"/>
      <c r="Y24" s="29"/>
      <c r="Z24" s="29"/>
      <c r="AA24" s="29"/>
      <c r="AB24" s="29"/>
      <c r="AC24" s="29">
        <v>650</v>
      </c>
      <c r="AD24" s="29"/>
      <c r="AE24" s="29">
        <f t="shared" si="2"/>
        <v>0</v>
      </c>
      <c r="AF24" s="29"/>
      <c r="AG24" s="48">
        <f t="shared" si="3"/>
        <v>3000</v>
      </c>
    </row>
    <row r="25" s="1" customFormat="1" customHeight="1" spans="1:33">
      <c r="A25" s="13">
        <v>21</v>
      </c>
      <c r="B25" s="14" t="s">
        <v>113</v>
      </c>
      <c r="C25" s="15" t="s">
        <v>114</v>
      </c>
      <c r="D25" s="16" t="s">
        <v>115</v>
      </c>
      <c r="E25" s="16"/>
      <c r="F25" s="17" t="s">
        <v>495</v>
      </c>
      <c r="G25" s="17" t="s">
        <v>93</v>
      </c>
      <c r="H25" s="18" t="s">
        <v>478</v>
      </c>
      <c r="I25" s="25">
        <v>1</v>
      </c>
      <c r="J25" s="16"/>
      <c r="K25" s="3"/>
      <c r="L25" s="3"/>
      <c r="M25" s="26"/>
      <c r="N25" s="33"/>
      <c r="O25" s="28" t="s">
        <v>116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>
        <v>650</v>
      </c>
      <c r="AD25" s="29"/>
      <c r="AE25" s="29">
        <f t="shared" si="2"/>
        <v>0</v>
      </c>
      <c r="AF25" s="29">
        <v>40</v>
      </c>
      <c r="AG25" s="48">
        <f t="shared" si="3"/>
        <v>40</v>
      </c>
    </row>
    <row r="26" s="1" customFormat="1" customHeight="1" spans="1:33">
      <c r="A26" s="13">
        <v>22</v>
      </c>
      <c r="B26" s="14" t="s">
        <v>118</v>
      </c>
      <c r="C26" s="15" t="s">
        <v>114</v>
      </c>
      <c r="D26" s="16" t="s">
        <v>119</v>
      </c>
      <c r="E26" s="16"/>
      <c r="F26" s="17" t="s">
        <v>495</v>
      </c>
      <c r="G26" s="17" t="s">
        <v>93</v>
      </c>
      <c r="H26" s="18" t="s">
        <v>478</v>
      </c>
      <c r="I26" s="25">
        <v>1</v>
      </c>
      <c r="J26" s="16"/>
      <c r="K26" s="3"/>
      <c r="L26" s="3"/>
      <c r="M26" s="26"/>
      <c r="N26" s="33"/>
      <c r="O26" s="28" t="s">
        <v>120</v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>
        <v>650</v>
      </c>
      <c r="AD26" s="29"/>
      <c r="AE26" s="29">
        <f t="shared" si="2"/>
        <v>0</v>
      </c>
      <c r="AF26" s="29">
        <v>40</v>
      </c>
      <c r="AG26" s="48">
        <f t="shared" si="3"/>
        <v>40</v>
      </c>
    </row>
    <row r="27" s="1" customFormat="1" customHeight="1" spans="1:33">
      <c r="A27" s="13">
        <v>23</v>
      </c>
      <c r="B27" s="14" t="s">
        <v>121</v>
      </c>
      <c r="C27" s="15" t="s">
        <v>114</v>
      </c>
      <c r="D27" s="16" t="s">
        <v>119</v>
      </c>
      <c r="E27" s="16"/>
      <c r="F27" s="17" t="s">
        <v>495</v>
      </c>
      <c r="G27" s="17" t="s">
        <v>93</v>
      </c>
      <c r="H27" s="18" t="s">
        <v>478</v>
      </c>
      <c r="I27" s="25">
        <v>1</v>
      </c>
      <c r="J27" s="16"/>
      <c r="K27" s="3"/>
      <c r="L27" s="3"/>
      <c r="M27" s="26"/>
      <c r="N27" s="33"/>
      <c r="O27" s="28" t="s">
        <v>122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>
        <v>650</v>
      </c>
      <c r="AD27" s="29"/>
      <c r="AE27" s="29">
        <f t="shared" si="2"/>
        <v>0</v>
      </c>
      <c r="AF27" s="29">
        <v>40</v>
      </c>
      <c r="AG27" s="48">
        <f t="shared" si="3"/>
        <v>40</v>
      </c>
    </row>
    <row r="28" s="1" customFormat="1" customHeight="1" spans="1:33">
      <c r="A28" s="13">
        <v>24</v>
      </c>
      <c r="B28" s="14" t="s">
        <v>123</v>
      </c>
      <c r="C28" s="15" t="s">
        <v>114</v>
      </c>
      <c r="D28" s="16" t="s">
        <v>119</v>
      </c>
      <c r="E28" s="16"/>
      <c r="F28" s="17" t="s">
        <v>495</v>
      </c>
      <c r="G28" s="17" t="s">
        <v>93</v>
      </c>
      <c r="H28" s="18" t="s">
        <v>478</v>
      </c>
      <c r="I28" s="25">
        <v>1</v>
      </c>
      <c r="J28" s="16"/>
      <c r="K28" s="3"/>
      <c r="L28" s="3"/>
      <c r="M28" s="26"/>
      <c r="N28" s="33"/>
      <c r="O28" s="28" t="s">
        <v>124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>
        <v>650</v>
      </c>
      <c r="AD28" s="29"/>
      <c r="AE28" s="29">
        <f t="shared" si="2"/>
        <v>0</v>
      </c>
      <c r="AF28" s="29">
        <v>40</v>
      </c>
      <c r="AG28" s="48">
        <f t="shared" si="3"/>
        <v>40</v>
      </c>
    </row>
    <row r="29" s="1" customFormat="1" customHeight="1" spans="1:33">
      <c r="A29" s="13">
        <v>25</v>
      </c>
      <c r="B29" s="14" t="s">
        <v>125</v>
      </c>
      <c r="C29" s="15" t="s">
        <v>126</v>
      </c>
      <c r="D29" s="16" t="s">
        <v>127</v>
      </c>
      <c r="E29" s="16"/>
      <c r="F29" s="17" t="s">
        <v>496</v>
      </c>
      <c r="G29" s="17" t="s">
        <v>71</v>
      </c>
      <c r="H29" s="18" t="s">
        <v>478</v>
      </c>
      <c r="I29" s="25">
        <v>1</v>
      </c>
      <c r="J29" s="16"/>
      <c r="K29" s="3"/>
      <c r="L29" s="3"/>
      <c r="M29" s="26"/>
      <c r="N29" s="33"/>
      <c r="O29" s="28" t="s">
        <v>128</v>
      </c>
      <c r="P29" s="29">
        <v>1.2</v>
      </c>
      <c r="Q29" s="29">
        <v>1800</v>
      </c>
      <c r="R29" s="29"/>
      <c r="S29" s="29">
        <f>P29*Q29</f>
        <v>2160</v>
      </c>
      <c r="T29" s="29"/>
      <c r="U29" s="29"/>
      <c r="V29" s="29"/>
      <c r="W29" s="29"/>
      <c r="X29" s="29"/>
      <c r="Y29" s="29"/>
      <c r="Z29" s="29"/>
      <c r="AA29" s="29"/>
      <c r="AB29" s="29"/>
      <c r="AC29" s="29">
        <v>650</v>
      </c>
      <c r="AD29" s="29"/>
      <c r="AE29" s="29">
        <f t="shared" si="2"/>
        <v>0</v>
      </c>
      <c r="AF29" s="29"/>
      <c r="AG29" s="48">
        <f t="shared" si="3"/>
        <v>2160</v>
      </c>
    </row>
    <row r="30" s="1" customFormat="1" customHeight="1" spans="1:33">
      <c r="A30" s="13">
        <v>26</v>
      </c>
      <c r="B30" s="14" t="s">
        <v>130</v>
      </c>
      <c r="C30" s="15" t="s">
        <v>126</v>
      </c>
      <c r="D30" s="16" t="s">
        <v>127</v>
      </c>
      <c r="E30" s="16"/>
      <c r="F30" s="17" t="s">
        <v>496</v>
      </c>
      <c r="G30" s="17" t="s">
        <v>71</v>
      </c>
      <c r="H30" s="18" t="s">
        <v>478</v>
      </c>
      <c r="I30" s="25">
        <v>1</v>
      </c>
      <c r="J30" s="16"/>
      <c r="K30" s="3"/>
      <c r="L30" s="3"/>
      <c r="M30" s="26"/>
      <c r="N30" s="33"/>
      <c r="O30" s="28" t="s">
        <v>131</v>
      </c>
      <c r="P30" s="29">
        <v>1.2</v>
      </c>
      <c r="Q30" s="29">
        <v>1800</v>
      </c>
      <c r="R30" s="29"/>
      <c r="S30" s="29">
        <f>P30*Q30</f>
        <v>2160</v>
      </c>
      <c r="T30" s="29"/>
      <c r="U30" s="29"/>
      <c r="V30" s="29"/>
      <c r="W30" s="29"/>
      <c r="X30" s="29"/>
      <c r="Y30" s="29"/>
      <c r="Z30" s="29"/>
      <c r="AA30" s="29"/>
      <c r="AB30" s="29"/>
      <c r="AC30" s="29">
        <v>650</v>
      </c>
      <c r="AD30" s="29"/>
      <c r="AE30" s="29">
        <f t="shared" si="2"/>
        <v>0</v>
      </c>
      <c r="AF30" s="29"/>
      <c r="AG30" s="48">
        <f t="shared" si="3"/>
        <v>2160</v>
      </c>
    </row>
    <row r="31" s="1" customFormat="1" customHeight="1" spans="1:33">
      <c r="A31" s="13">
        <v>27</v>
      </c>
      <c r="B31" s="14" t="s">
        <v>132</v>
      </c>
      <c r="C31" s="15" t="s">
        <v>133</v>
      </c>
      <c r="D31" s="16" t="s">
        <v>134</v>
      </c>
      <c r="E31" s="16"/>
      <c r="F31" s="17" t="s">
        <v>497</v>
      </c>
      <c r="G31" s="17" t="s">
        <v>135</v>
      </c>
      <c r="H31" s="18" t="s">
        <v>478</v>
      </c>
      <c r="I31" s="25">
        <v>1</v>
      </c>
      <c r="J31" s="16"/>
      <c r="K31" s="3"/>
      <c r="L31" s="3"/>
      <c r="M31" s="26"/>
      <c r="N31" s="33"/>
      <c r="O31" s="28" t="s">
        <v>136</v>
      </c>
      <c r="P31" s="29">
        <v>3.5</v>
      </c>
      <c r="Q31" s="29">
        <v>2000</v>
      </c>
      <c r="R31" s="29"/>
      <c r="S31" s="29">
        <f>P31*Q31</f>
        <v>7000</v>
      </c>
      <c r="T31" s="29"/>
      <c r="U31" s="29"/>
      <c r="V31" s="29"/>
      <c r="W31" s="29"/>
      <c r="X31" s="29"/>
      <c r="Y31" s="29"/>
      <c r="Z31" s="29"/>
      <c r="AA31" s="29"/>
      <c r="AB31" s="29"/>
      <c r="AC31" s="29">
        <v>650</v>
      </c>
      <c r="AD31" s="29"/>
      <c r="AE31" s="29">
        <f t="shared" si="2"/>
        <v>0</v>
      </c>
      <c r="AF31" s="29"/>
      <c r="AG31" s="48">
        <f t="shared" si="3"/>
        <v>7000</v>
      </c>
    </row>
    <row r="32" s="1" customFormat="1" customHeight="1" spans="1:33">
      <c r="A32" s="13">
        <v>28</v>
      </c>
      <c r="B32" s="14" t="s">
        <v>138</v>
      </c>
      <c r="C32" s="15" t="s">
        <v>139</v>
      </c>
      <c r="D32" s="16" t="s">
        <v>140</v>
      </c>
      <c r="E32" s="16"/>
      <c r="F32" s="17" t="s">
        <v>498</v>
      </c>
      <c r="G32" s="17" t="s">
        <v>141</v>
      </c>
      <c r="H32" s="18" t="s">
        <v>478</v>
      </c>
      <c r="I32" s="25">
        <v>1</v>
      </c>
      <c r="J32" s="16"/>
      <c r="K32" s="3"/>
      <c r="L32" s="3"/>
      <c r="M32" s="26"/>
      <c r="N32" s="33"/>
      <c r="O32" s="28" t="s">
        <v>142</v>
      </c>
      <c r="P32" s="29">
        <v>1.32</v>
      </c>
      <c r="Q32" s="29">
        <v>2000</v>
      </c>
      <c r="R32" s="29"/>
      <c r="S32" s="29">
        <f>P32*Q32</f>
        <v>2640</v>
      </c>
      <c r="T32" s="29"/>
      <c r="U32" s="29"/>
      <c r="V32" s="29"/>
      <c r="W32" s="29"/>
      <c r="X32" s="29"/>
      <c r="Y32" s="29"/>
      <c r="Z32" s="29"/>
      <c r="AA32" s="29"/>
      <c r="AB32" s="29"/>
      <c r="AC32" s="29">
        <v>650</v>
      </c>
      <c r="AD32" s="29"/>
      <c r="AE32" s="29">
        <f t="shared" si="2"/>
        <v>0</v>
      </c>
      <c r="AF32" s="29"/>
      <c r="AG32" s="48">
        <f t="shared" si="3"/>
        <v>2640</v>
      </c>
    </row>
    <row r="33" s="1" customFormat="1" customHeight="1" spans="1:33">
      <c r="A33" s="13">
        <v>29</v>
      </c>
      <c r="B33" s="14" t="s">
        <v>144</v>
      </c>
      <c r="C33" s="15" t="s">
        <v>139</v>
      </c>
      <c r="D33" s="16" t="s">
        <v>140</v>
      </c>
      <c r="E33" s="16"/>
      <c r="F33" s="17" t="s">
        <v>498</v>
      </c>
      <c r="G33" s="17" t="s">
        <v>141</v>
      </c>
      <c r="H33" s="18" t="s">
        <v>478</v>
      </c>
      <c r="I33" s="25">
        <v>1</v>
      </c>
      <c r="J33" s="16"/>
      <c r="K33" s="3"/>
      <c r="L33" s="3"/>
      <c r="M33" s="26"/>
      <c r="N33" s="33"/>
      <c r="O33" s="28" t="s">
        <v>145</v>
      </c>
      <c r="P33" s="29">
        <v>1.32</v>
      </c>
      <c r="Q33" s="29">
        <v>2000</v>
      </c>
      <c r="R33" s="29"/>
      <c r="S33" s="29">
        <f>P33*Q33</f>
        <v>2640</v>
      </c>
      <c r="T33" s="29"/>
      <c r="U33" s="29"/>
      <c r="V33" s="29"/>
      <c r="W33" s="29"/>
      <c r="X33" s="29"/>
      <c r="Y33" s="29"/>
      <c r="Z33" s="29"/>
      <c r="AA33" s="29"/>
      <c r="AB33" s="29"/>
      <c r="AC33" s="29">
        <v>650</v>
      </c>
      <c r="AD33" s="29"/>
      <c r="AE33" s="29">
        <f t="shared" si="2"/>
        <v>0</v>
      </c>
      <c r="AF33" s="29"/>
      <c r="AG33" s="48">
        <f t="shared" si="3"/>
        <v>2640</v>
      </c>
    </row>
    <row r="34" s="1" customFormat="1" customHeight="1" spans="1:33">
      <c r="A34" s="13">
        <v>30</v>
      </c>
      <c r="B34" s="14" t="s">
        <v>146</v>
      </c>
      <c r="C34" s="15" t="s">
        <v>147</v>
      </c>
      <c r="D34" s="16" t="s">
        <v>148</v>
      </c>
      <c r="E34" s="16"/>
      <c r="F34" s="17" t="s">
        <v>499</v>
      </c>
      <c r="G34" s="17" t="s">
        <v>149</v>
      </c>
      <c r="H34" s="18" t="s">
        <v>478</v>
      </c>
      <c r="I34" s="25">
        <v>1</v>
      </c>
      <c r="J34" s="16"/>
      <c r="K34" s="3"/>
      <c r="L34" s="3"/>
      <c r="M34" s="26"/>
      <c r="N34" s="33"/>
      <c r="O34" s="28" t="s">
        <v>150</v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>
        <v>650</v>
      </c>
      <c r="AD34" s="29"/>
      <c r="AE34" s="29">
        <f t="shared" si="2"/>
        <v>0</v>
      </c>
      <c r="AF34" s="29">
        <v>400</v>
      </c>
      <c r="AG34" s="48">
        <f t="shared" si="3"/>
        <v>400</v>
      </c>
    </row>
    <row r="35" s="1" customFormat="1" customHeight="1" spans="1:33">
      <c r="A35" s="13">
        <v>31</v>
      </c>
      <c r="B35" s="14" t="s">
        <v>152</v>
      </c>
      <c r="C35" s="15" t="s">
        <v>147</v>
      </c>
      <c r="D35" s="16" t="s">
        <v>148</v>
      </c>
      <c r="E35" s="16"/>
      <c r="F35" s="17" t="s">
        <v>499</v>
      </c>
      <c r="G35" s="17" t="s">
        <v>149</v>
      </c>
      <c r="H35" s="18" t="s">
        <v>478</v>
      </c>
      <c r="I35" s="25">
        <v>1</v>
      </c>
      <c r="J35" s="16"/>
      <c r="K35" s="3"/>
      <c r="L35" s="3"/>
      <c r="M35" s="26"/>
      <c r="N35" s="33"/>
      <c r="O35" s="28" t="s">
        <v>153</v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>
        <v>650</v>
      </c>
      <c r="AD35" s="29"/>
      <c r="AE35" s="29">
        <f t="shared" si="2"/>
        <v>0</v>
      </c>
      <c r="AF35" s="29">
        <v>400</v>
      </c>
      <c r="AG35" s="48">
        <f t="shared" si="3"/>
        <v>400</v>
      </c>
    </row>
    <row r="36" s="1" customFormat="1" customHeight="1" spans="1:33">
      <c r="A36" s="13">
        <v>32</v>
      </c>
      <c r="B36" s="14" t="s">
        <v>154</v>
      </c>
      <c r="C36" s="15" t="s">
        <v>147</v>
      </c>
      <c r="D36" s="16" t="s">
        <v>155</v>
      </c>
      <c r="E36" s="16"/>
      <c r="F36" s="17" t="s">
        <v>499</v>
      </c>
      <c r="G36" s="17" t="s">
        <v>149</v>
      </c>
      <c r="H36" s="18" t="s">
        <v>478</v>
      </c>
      <c r="I36" s="25">
        <v>1</v>
      </c>
      <c r="J36" s="16"/>
      <c r="K36" s="3"/>
      <c r="L36" s="3"/>
      <c r="M36" s="26"/>
      <c r="N36" s="33"/>
      <c r="O36" s="28" t="s">
        <v>156</v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>
        <v>650</v>
      </c>
      <c r="AD36" s="29"/>
      <c r="AE36" s="29">
        <f t="shared" si="2"/>
        <v>0</v>
      </c>
      <c r="AF36" s="29">
        <v>400</v>
      </c>
      <c r="AG36" s="48">
        <f t="shared" si="3"/>
        <v>400</v>
      </c>
    </row>
    <row r="37" s="1" customFormat="1" customHeight="1" spans="1:33">
      <c r="A37" s="13">
        <v>33</v>
      </c>
      <c r="B37" s="14" t="s">
        <v>157</v>
      </c>
      <c r="C37" s="15" t="s">
        <v>147</v>
      </c>
      <c r="D37" s="16" t="s">
        <v>148</v>
      </c>
      <c r="E37" s="16"/>
      <c r="F37" s="17" t="s">
        <v>499</v>
      </c>
      <c r="G37" s="17" t="s">
        <v>149</v>
      </c>
      <c r="H37" s="18" t="s">
        <v>478</v>
      </c>
      <c r="I37" s="25">
        <v>1</v>
      </c>
      <c r="J37" s="16"/>
      <c r="K37" s="3"/>
      <c r="L37" s="3"/>
      <c r="M37" s="26"/>
      <c r="N37" s="33"/>
      <c r="O37" s="28" t="s">
        <v>158</v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>
        <v>650</v>
      </c>
      <c r="AD37" s="29"/>
      <c r="AE37" s="29">
        <f t="shared" si="2"/>
        <v>0</v>
      </c>
      <c r="AF37" s="29">
        <v>400</v>
      </c>
      <c r="AG37" s="48">
        <f t="shared" si="3"/>
        <v>400</v>
      </c>
    </row>
    <row r="38" s="1" customFormat="1" customHeight="1" spans="1:33">
      <c r="A38" s="13">
        <v>34</v>
      </c>
      <c r="B38" s="14" t="s">
        <v>159</v>
      </c>
      <c r="C38" s="15" t="s">
        <v>147</v>
      </c>
      <c r="D38" s="16" t="s">
        <v>160</v>
      </c>
      <c r="E38" s="16"/>
      <c r="F38" s="17" t="s">
        <v>499</v>
      </c>
      <c r="G38" s="17" t="s">
        <v>149</v>
      </c>
      <c r="H38" s="18" t="s">
        <v>478</v>
      </c>
      <c r="I38" s="25">
        <v>1</v>
      </c>
      <c r="J38" s="16"/>
      <c r="K38" s="3"/>
      <c r="L38" s="3"/>
      <c r="M38" s="26"/>
      <c r="N38" s="33"/>
      <c r="O38" s="28" t="s">
        <v>161</v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>
        <v>650</v>
      </c>
      <c r="AD38" s="29"/>
      <c r="AE38" s="29">
        <f t="shared" si="2"/>
        <v>0</v>
      </c>
      <c r="AF38" s="29">
        <v>400</v>
      </c>
      <c r="AG38" s="48">
        <f t="shared" si="3"/>
        <v>400</v>
      </c>
    </row>
    <row r="39" s="1" customFormat="1" customHeight="1" spans="1:33">
      <c r="A39" s="13">
        <v>35</v>
      </c>
      <c r="B39" s="14" t="s">
        <v>162</v>
      </c>
      <c r="C39" s="15" t="s">
        <v>147</v>
      </c>
      <c r="D39" s="16" t="s">
        <v>160</v>
      </c>
      <c r="E39" s="16"/>
      <c r="F39" s="17" t="s">
        <v>499</v>
      </c>
      <c r="G39" s="17" t="s">
        <v>149</v>
      </c>
      <c r="H39" s="18" t="s">
        <v>478</v>
      </c>
      <c r="I39" s="25">
        <v>1</v>
      </c>
      <c r="J39" s="16"/>
      <c r="K39" s="3"/>
      <c r="L39" s="3"/>
      <c r="M39" s="26"/>
      <c r="N39" s="33"/>
      <c r="O39" s="28" t="s">
        <v>163</v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>
        <v>650</v>
      </c>
      <c r="AD39" s="29"/>
      <c r="AE39" s="29">
        <f t="shared" si="2"/>
        <v>0</v>
      </c>
      <c r="AF39" s="29">
        <v>400</v>
      </c>
      <c r="AG39" s="48">
        <f t="shared" si="3"/>
        <v>400</v>
      </c>
    </row>
    <row r="40" s="1" customFormat="1" customHeight="1" spans="1:33">
      <c r="A40" s="13">
        <v>36</v>
      </c>
      <c r="B40" s="14" t="s">
        <v>164</v>
      </c>
      <c r="C40" s="15" t="s">
        <v>147</v>
      </c>
      <c r="D40" s="16" t="s">
        <v>165</v>
      </c>
      <c r="E40" s="16"/>
      <c r="F40" s="17" t="s">
        <v>499</v>
      </c>
      <c r="G40" s="17" t="s">
        <v>149</v>
      </c>
      <c r="H40" s="18" t="s">
        <v>478</v>
      </c>
      <c r="I40" s="25">
        <v>1</v>
      </c>
      <c r="J40" s="16"/>
      <c r="K40" s="3"/>
      <c r="L40" s="3"/>
      <c r="M40" s="26"/>
      <c r="N40" s="33"/>
      <c r="O40" s="28" t="s">
        <v>166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>
        <v>650</v>
      </c>
      <c r="AD40" s="29"/>
      <c r="AE40" s="29">
        <f t="shared" si="2"/>
        <v>0</v>
      </c>
      <c r="AF40" s="29">
        <v>400</v>
      </c>
      <c r="AG40" s="48">
        <f t="shared" si="3"/>
        <v>400</v>
      </c>
    </row>
    <row r="41" s="1" customFormat="1" customHeight="1" spans="1:33">
      <c r="A41" s="13">
        <v>37</v>
      </c>
      <c r="B41" s="14" t="s">
        <v>167</v>
      </c>
      <c r="C41" s="15" t="s">
        <v>147</v>
      </c>
      <c r="D41" s="16" t="s">
        <v>168</v>
      </c>
      <c r="E41" s="16"/>
      <c r="F41" s="17" t="s">
        <v>500</v>
      </c>
      <c r="G41" s="17" t="s">
        <v>149</v>
      </c>
      <c r="H41" s="18" t="s">
        <v>478</v>
      </c>
      <c r="I41" s="25">
        <v>1</v>
      </c>
      <c r="J41" s="16"/>
      <c r="K41" s="3"/>
      <c r="L41" s="3"/>
      <c r="M41" s="26"/>
      <c r="N41" s="33"/>
      <c r="O41" s="28" t="s">
        <v>169</v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>
        <v>650</v>
      </c>
      <c r="AD41" s="29"/>
      <c r="AE41" s="29">
        <f t="shared" si="2"/>
        <v>0</v>
      </c>
      <c r="AF41" s="29">
        <v>400</v>
      </c>
      <c r="AG41" s="48">
        <f t="shared" si="3"/>
        <v>400</v>
      </c>
    </row>
    <row r="42" s="1" customFormat="1" customHeight="1" spans="1:33">
      <c r="A42" s="13">
        <v>38</v>
      </c>
      <c r="B42" s="14" t="s">
        <v>170</v>
      </c>
      <c r="C42" s="15" t="s">
        <v>147</v>
      </c>
      <c r="D42" s="16" t="s">
        <v>160</v>
      </c>
      <c r="E42" s="16"/>
      <c r="F42" s="17" t="s">
        <v>501</v>
      </c>
      <c r="G42" s="17" t="s">
        <v>149</v>
      </c>
      <c r="H42" s="18" t="s">
        <v>478</v>
      </c>
      <c r="I42" s="25">
        <v>1</v>
      </c>
      <c r="J42" s="16"/>
      <c r="K42" s="3"/>
      <c r="L42" s="3"/>
      <c r="M42" s="26"/>
      <c r="N42" s="33"/>
      <c r="O42" s="28" t="s">
        <v>171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>
        <v>650</v>
      </c>
      <c r="AD42" s="29"/>
      <c r="AE42" s="29">
        <f t="shared" si="2"/>
        <v>0</v>
      </c>
      <c r="AF42" s="29">
        <v>400</v>
      </c>
      <c r="AG42" s="48">
        <f t="shared" si="3"/>
        <v>400</v>
      </c>
    </row>
    <row r="43" s="1" customFormat="1" customHeight="1" spans="1:33">
      <c r="A43" s="13">
        <v>39</v>
      </c>
      <c r="B43" s="14" t="s">
        <v>172</v>
      </c>
      <c r="C43" s="15" t="s">
        <v>147</v>
      </c>
      <c r="D43" s="16" t="s">
        <v>160</v>
      </c>
      <c r="E43" s="16"/>
      <c r="F43" s="17" t="s">
        <v>501</v>
      </c>
      <c r="G43" s="17" t="s">
        <v>149</v>
      </c>
      <c r="H43" s="18" t="s">
        <v>478</v>
      </c>
      <c r="I43" s="25">
        <v>1</v>
      </c>
      <c r="J43" s="16"/>
      <c r="K43" s="3"/>
      <c r="L43" s="3"/>
      <c r="M43" s="26"/>
      <c r="N43" s="33"/>
      <c r="O43" s="28" t="s">
        <v>173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>
        <v>650</v>
      </c>
      <c r="AD43" s="29"/>
      <c r="AE43" s="29">
        <f t="shared" si="2"/>
        <v>0</v>
      </c>
      <c r="AF43" s="29">
        <v>400</v>
      </c>
      <c r="AG43" s="48">
        <f t="shared" si="3"/>
        <v>400</v>
      </c>
    </row>
    <row r="44" s="1" customFormat="1" customHeight="1" spans="1:33">
      <c r="A44" s="13">
        <v>40</v>
      </c>
      <c r="B44" s="14" t="s">
        <v>174</v>
      </c>
      <c r="C44" s="15" t="s">
        <v>147</v>
      </c>
      <c r="D44" s="16" t="s">
        <v>175</v>
      </c>
      <c r="E44" s="16"/>
      <c r="F44" s="17" t="s">
        <v>499</v>
      </c>
      <c r="G44" s="17" t="s">
        <v>149</v>
      </c>
      <c r="H44" s="18" t="s">
        <v>478</v>
      </c>
      <c r="I44" s="25">
        <v>1</v>
      </c>
      <c r="J44" s="16"/>
      <c r="K44" s="3"/>
      <c r="L44" s="3"/>
      <c r="M44" s="26"/>
      <c r="N44" s="33"/>
      <c r="O44" s="28" t="s">
        <v>176</v>
      </c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>
        <v>650</v>
      </c>
      <c r="AD44" s="29"/>
      <c r="AE44" s="29">
        <f t="shared" si="2"/>
        <v>0</v>
      </c>
      <c r="AF44" s="29">
        <v>400</v>
      </c>
      <c r="AG44" s="48">
        <f t="shared" si="3"/>
        <v>400</v>
      </c>
    </row>
    <row r="45" s="1" customFormat="1" customHeight="1" spans="1:33">
      <c r="A45" s="13">
        <v>41</v>
      </c>
      <c r="B45" s="14" t="s">
        <v>177</v>
      </c>
      <c r="C45" s="15" t="s">
        <v>147</v>
      </c>
      <c r="D45" s="16" t="s">
        <v>178</v>
      </c>
      <c r="E45" s="16"/>
      <c r="F45" s="17" t="s">
        <v>502</v>
      </c>
      <c r="G45" s="17" t="s">
        <v>71</v>
      </c>
      <c r="H45" s="18" t="s">
        <v>478</v>
      </c>
      <c r="I45" s="25">
        <v>1</v>
      </c>
      <c r="J45" s="16"/>
      <c r="K45" s="3"/>
      <c r="L45" s="3"/>
      <c r="M45" s="26"/>
      <c r="N45" s="33"/>
      <c r="O45" s="28" t="s">
        <v>179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>
        <v>650</v>
      </c>
      <c r="AD45" s="29"/>
      <c r="AE45" s="29">
        <f t="shared" si="2"/>
        <v>0</v>
      </c>
      <c r="AF45" s="29">
        <v>400</v>
      </c>
      <c r="AG45" s="48">
        <f t="shared" si="3"/>
        <v>400</v>
      </c>
    </row>
    <row r="46" s="1" customFormat="1" customHeight="1" spans="1:33">
      <c r="A46" s="13">
        <v>42</v>
      </c>
      <c r="B46" s="14" t="s">
        <v>180</v>
      </c>
      <c r="C46" s="15" t="s">
        <v>147</v>
      </c>
      <c r="D46" s="16" t="s">
        <v>178</v>
      </c>
      <c r="E46" s="16"/>
      <c r="F46" s="17" t="s">
        <v>502</v>
      </c>
      <c r="G46" s="17" t="s">
        <v>71</v>
      </c>
      <c r="H46" s="18" t="s">
        <v>478</v>
      </c>
      <c r="I46" s="25">
        <v>1</v>
      </c>
      <c r="J46" s="16"/>
      <c r="K46" s="3"/>
      <c r="L46" s="3"/>
      <c r="M46" s="26"/>
      <c r="N46" s="33"/>
      <c r="O46" s="28" t="s">
        <v>181</v>
      </c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>
        <v>650</v>
      </c>
      <c r="AD46" s="29"/>
      <c r="AE46" s="29">
        <f t="shared" ref="AE46:AE77" si="5">AB46*AC46</f>
        <v>0</v>
      </c>
      <c r="AF46" s="29">
        <v>400</v>
      </c>
      <c r="AG46" s="48">
        <f t="shared" ref="AG46:AG77" si="6">ROUND((S46+W46+AA46+AF46+AE46),0)</f>
        <v>400</v>
      </c>
    </row>
    <row r="47" s="1" customFormat="1" customHeight="1" spans="1:33">
      <c r="A47" s="13">
        <v>43</v>
      </c>
      <c r="B47" s="14" t="s">
        <v>182</v>
      </c>
      <c r="C47" s="15" t="s">
        <v>147</v>
      </c>
      <c r="D47" s="16" t="s">
        <v>183</v>
      </c>
      <c r="E47" s="16"/>
      <c r="F47" s="17" t="s">
        <v>503</v>
      </c>
      <c r="G47" s="17" t="s">
        <v>71</v>
      </c>
      <c r="H47" s="18" t="s">
        <v>478</v>
      </c>
      <c r="I47" s="25">
        <v>1</v>
      </c>
      <c r="J47" s="16"/>
      <c r="K47" s="3"/>
      <c r="L47" s="3"/>
      <c r="M47" s="26"/>
      <c r="N47" s="33"/>
      <c r="O47" s="28" t="s">
        <v>184</v>
      </c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>
        <v>650</v>
      </c>
      <c r="AD47" s="29"/>
      <c r="AE47" s="29">
        <f t="shared" si="5"/>
        <v>0</v>
      </c>
      <c r="AF47" s="29">
        <v>400</v>
      </c>
      <c r="AG47" s="48">
        <f t="shared" si="6"/>
        <v>400</v>
      </c>
    </row>
    <row r="48" s="1" customFormat="1" customHeight="1" spans="1:33">
      <c r="A48" s="13">
        <v>44</v>
      </c>
      <c r="B48" s="14" t="s">
        <v>185</v>
      </c>
      <c r="C48" s="15" t="s">
        <v>147</v>
      </c>
      <c r="D48" s="16" t="s">
        <v>183</v>
      </c>
      <c r="E48" s="16"/>
      <c r="F48" s="17" t="s">
        <v>503</v>
      </c>
      <c r="G48" s="17" t="s">
        <v>71</v>
      </c>
      <c r="H48" s="18" t="s">
        <v>478</v>
      </c>
      <c r="I48" s="25">
        <v>1</v>
      </c>
      <c r="J48" s="16"/>
      <c r="K48" s="3"/>
      <c r="L48" s="3"/>
      <c r="M48" s="26"/>
      <c r="N48" s="33"/>
      <c r="O48" s="28" t="s">
        <v>186</v>
      </c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>
        <v>650</v>
      </c>
      <c r="AD48" s="29"/>
      <c r="AE48" s="29">
        <f t="shared" si="5"/>
        <v>0</v>
      </c>
      <c r="AF48" s="29">
        <v>400</v>
      </c>
      <c r="AG48" s="48">
        <f t="shared" si="6"/>
        <v>400</v>
      </c>
    </row>
    <row r="49" s="1" customFormat="1" customHeight="1" spans="1:33">
      <c r="A49" s="13">
        <v>45</v>
      </c>
      <c r="B49" s="14" t="s">
        <v>187</v>
      </c>
      <c r="C49" s="15" t="s">
        <v>147</v>
      </c>
      <c r="D49" s="16" t="s">
        <v>188</v>
      </c>
      <c r="E49" s="16"/>
      <c r="F49" s="17" t="s">
        <v>504</v>
      </c>
      <c r="G49" s="17" t="s">
        <v>71</v>
      </c>
      <c r="H49" s="18" t="s">
        <v>478</v>
      </c>
      <c r="I49" s="25">
        <v>1</v>
      </c>
      <c r="J49" s="16"/>
      <c r="K49" s="3"/>
      <c r="L49" s="3"/>
      <c r="M49" s="26"/>
      <c r="N49" s="33"/>
      <c r="O49" s="28" t="s">
        <v>189</v>
      </c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>
        <v>650</v>
      </c>
      <c r="AD49" s="29"/>
      <c r="AE49" s="29">
        <f t="shared" si="5"/>
        <v>0</v>
      </c>
      <c r="AF49" s="29">
        <v>400</v>
      </c>
      <c r="AG49" s="48">
        <f t="shared" si="6"/>
        <v>400</v>
      </c>
    </row>
    <row r="50" s="1" customFormat="1" customHeight="1" spans="1:33">
      <c r="A50" s="13">
        <v>46</v>
      </c>
      <c r="B50" s="14" t="s">
        <v>190</v>
      </c>
      <c r="C50" s="15" t="s">
        <v>147</v>
      </c>
      <c r="D50" s="16" t="s">
        <v>191</v>
      </c>
      <c r="E50" s="16"/>
      <c r="F50" s="17" t="s">
        <v>504</v>
      </c>
      <c r="G50" s="17" t="s">
        <v>71</v>
      </c>
      <c r="H50" s="18" t="s">
        <v>478</v>
      </c>
      <c r="I50" s="25">
        <v>1</v>
      </c>
      <c r="J50" s="16"/>
      <c r="K50" s="3"/>
      <c r="L50" s="3"/>
      <c r="M50" s="26"/>
      <c r="N50" s="33"/>
      <c r="O50" s="28" t="s">
        <v>192</v>
      </c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>
        <v>650</v>
      </c>
      <c r="AD50" s="29"/>
      <c r="AE50" s="29">
        <f t="shared" si="5"/>
        <v>0</v>
      </c>
      <c r="AF50" s="29">
        <v>400</v>
      </c>
      <c r="AG50" s="48">
        <f t="shared" si="6"/>
        <v>400</v>
      </c>
    </row>
    <row r="51" s="1" customFormat="1" customHeight="1" spans="1:33">
      <c r="A51" s="13">
        <v>47</v>
      </c>
      <c r="B51" s="14" t="s">
        <v>193</v>
      </c>
      <c r="C51" s="15" t="s">
        <v>147</v>
      </c>
      <c r="D51" s="16" t="s">
        <v>188</v>
      </c>
      <c r="E51" s="16"/>
      <c r="F51" s="17" t="s">
        <v>504</v>
      </c>
      <c r="G51" s="17" t="s">
        <v>71</v>
      </c>
      <c r="H51" s="18" t="s">
        <v>478</v>
      </c>
      <c r="I51" s="25">
        <v>1</v>
      </c>
      <c r="J51" s="16"/>
      <c r="K51" s="3"/>
      <c r="L51" s="3"/>
      <c r="M51" s="26"/>
      <c r="N51" s="33"/>
      <c r="O51" s="28" t="s">
        <v>194</v>
      </c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>
        <v>650</v>
      </c>
      <c r="AD51" s="29"/>
      <c r="AE51" s="29">
        <f t="shared" si="5"/>
        <v>0</v>
      </c>
      <c r="AF51" s="29">
        <v>600</v>
      </c>
      <c r="AG51" s="48">
        <f t="shared" si="6"/>
        <v>600</v>
      </c>
    </row>
    <row r="52" s="1" customFormat="1" customHeight="1" spans="1:33">
      <c r="A52" s="13">
        <v>48</v>
      </c>
      <c r="B52" s="14" t="s">
        <v>196</v>
      </c>
      <c r="C52" s="15" t="s">
        <v>147</v>
      </c>
      <c r="D52" s="16" t="s">
        <v>188</v>
      </c>
      <c r="E52" s="16"/>
      <c r="F52" s="17" t="s">
        <v>504</v>
      </c>
      <c r="G52" s="17" t="s">
        <v>71</v>
      </c>
      <c r="H52" s="18" t="s">
        <v>478</v>
      </c>
      <c r="I52" s="25">
        <v>1</v>
      </c>
      <c r="J52" s="16"/>
      <c r="K52" s="3"/>
      <c r="L52" s="3"/>
      <c r="M52" s="26"/>
      <c r="N52" s="33"/>
      <c r="O52" s="28" t="s">
        <v>197</v>
      </c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>
        <v>650</v>
      </c>
      <c r="AD52" s="29"/>
      <c r="AE52" s="29">
        <f t="shared" si="5"/>
        <v>0</v>
      </c>
      <c r="AF52" s="29">
        <v>700</v>
      </c>
      <c r="AG52" s="48">
        <f t="shared" si="6"/>
        <v>700</v>
      </c>
    </row>
    <row r="53" s="1" customFormat="1" customHeight="1" spans="1:33">
      <c r="A53" s="13">
        <v>49</v>
      </c>
      <c r="B53" s="14" t="s">
        <v>199</v>
      </c>
      <c r="C53" s="15" t="s">
        <v>147</v>
      </c>
      <c r="D53" s="16" t="s">
        <v>200</v>
      </c>
      <c r="E53" s="16"/>
      <c r="F53" s="17" t="s">
        <v>505</v>
      </c>
      <c r="G53" s="17" t="s">
        <v>149</v>
      </c>
      <c r="H53" s="18" t="s">
        <v>478</v>
      </c>
      <c r="I53" s="25">
        <v>1</v>
      </c>
      <c r="J53" s="16"/>
      <c r="K53" s="3"/>
      <c r="L53" s="3"/>
      <c r="M53" s="26"/>
      <c r="N53" s="33"/>
      <c r="O53" s="28" t="s">
        <v>201</v>
      </c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>
        <v>650</v>
      </c>
      <c r="AD53" s="29"/>
      <c r="AE53" s="29">
        <f t="shared" si="5"/>
        <v>0</v>
      </c>
      <c r="AF53" s="29">
        <v>400</v>
      </c>
      <c r="AG53" s="48">
        <f t="shared" si="6"/>
        <v>400</v>
      </c>
    </row>
    <row r="54" s="1" customFormat="1" customHeight="1" spans="1:33">
      <c r="A54" s="13">
        <v>50</v>
      </c>
      <c r="B54" s="14" t="s">
        <v>202</v>
      </c>
      <c r="C54" s="15" t="s">
        <v>147</v>
      </c>
      <c r="D54" s="16" t="s">
        <v>203</v>
      </c>
      <c r="E54" s="16"/>
      <c r="F54" s="17" t="s">
        <v>499</v>
      </c>
      <c r="G54" s="17" t="s">
        <v>71</v>
      </c>
      <c r="H54" s="18" t="s">
        <v>478</v>
      </c>
      <c r="I54" s="25">
        <v>1</v>
      </c>
      <c r="J54" s="16"/>
      <c r="K54" s="3"/>
      <c r="L54" s="3"/>
      <c r="M54" s="26"/>
      <c r="N54" s="33"/>
      <c r="O54" s="28" t="s">
        <v>204</v>
      </c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>
        <v>650</v>
      </c>
      <c r="AD54" s="29"/>
      <c r="AE54" s="29">
        <f t="shared" si="5"/>
        <v>0</v>
      </c>
      <c r="AF54" s="29">
        <v>700</v>
      </c>
      <c r="AG54" s="48">
        <f t="shared" si="6"/>
        <v>700</v>
      </c>
    </row>
    <row r="55" s="1" customFormat="1" customHeight="1" spans="1:33">
      <c r="A55" s="13">
        <v>51</v>
      </c>
      <c r="B55" s="14" t="s">
        <v>205</v>
      </c>
      <c r="C55" s="15" t="s">
        <v>147</v>
      </c>
      <c r="D55" s="16" t="s">
        <v>206</v>
      </c>
      <c r="E55" s="16"/>
      <c r="F55" s="17" t="s">
        <v>506</v>
      </c>
      <c r="G55" s="17" t="s">
        <v>71</v>
      </c>
      <c r="H55" s="18" t="s">
        <v>478</v>
      </c>
      <c r="I55" s="25">
        <v>1</v>
      </c>
      <c r="J55" s="16"/>
      <c r="K55" s="3"/>
      <c r="L55" s="3"/>
      <c r="M55" s="26"/>
      <c r="N55" s="33"/>
      <c r="O55" s="28" t="s">
        <v>207</v>
      </c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>
        <v>650</v>
      </c>
      <c r="AD55" s="29"/>
      <c r="AE55" s="29">
        <f t="shared" si="5"/>
        <v>0</v>
      </c>
      <c r="AF55" s="29">
        <v>700</v>
      </c>
      <c r="AG55" s="48">
        <f t="shared" si="6"/>
        <v>700</v>
      </c>
    </row>
    <row r="56" s="1" customFormat="1" customHeight="1" spans="1:33">
      <c r="A56" s="13">
        <v>52</v>
      </c>
      <c r="B56" s="14" t="s">
        <v>208</v>
      </c>
      <c r="C56" s="15" t="s">
        <v>147</v>
      </c>
      <c r="D56" s="16" t="s">
        <v>206</v>
      </c>
      <c r="E56" s="16"/>
      <c r="F56" s="17" t="s">
        <v>506</v>
      </c>
      <c r="G56" s="17" t="s">
        <v>71</v>
      </c>
      <c r="H56" s="18" t="s">
        <v>478</v>
      </c>
      <c r="I56" s="25">
        <v>1</v>
      </c>
      <c r="J56" s="16"/>
      <c r="K56" s="3"/>
      <c r="L56" s="3"/>
      <c r="M56" s="26"/>
      <c r="N56" s="33"/>
      <c r="O56" s="28" t="s">
        <v>209</v>
      </c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>
        <v>650</v>
      </c>
      <c r="AD56" s="29"/>
      <c r="AE56" s="29">
        <f t="shared" si="5"/>
        <v>0</v>
      </c>
      <c r="AF56" s="29">
        <v>700</v>
      </c>
      <c r="AG56" s="48">
        <f t="shared" si="6"/>
        <v>700</v>
      </c>
    </row>
    <row r="57" s="1" customFormat="1" customHeight="1" spans="1:33">
      <c r="A57" s="13">
        <v>53</v>
      </c>
      <c r="B57" s="14" t="s">
        <v>210</v>
      </c>
      <c r="C57" s="15" t="s">
        <v>211</v>
      </c>
      <c r="D57" s="16" t="s">
        <v>212</v>
      </c>
      <c r="E57" s="16"/>
      <c r="F57" s="17" t="s">
        <v>506</v>
      </c>
      <c r="G57" s="17" t="s">
        <v>149</v>
      </c>
      <c r="H57" s="18" t="s">
        <v>478</v>
      </c>
      <c r="I57" s="25">
        <v>1</v>
      </c>
      <c r="J57" s="16"/>
      <c r="K57" s="3"/>
      <c r="L57" s="3"/>
      <c r="M57" s="26"/>
      <c r="N57" s="33"/>
      <c r="O57" s="28" t="s">
        <v>213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>
        <v>650</v>
      </c>
      <c r="AD57" s="29"/>
      <c r="AE57" s="29">
        <f t="shared" si="5"/>
        <v>0</v>
      </c>
      <c r="AF57" s="29">
        <v>700</v>
      </c>
      <c r="AG57" s="48">
        <f t="shared" si="6"/>
        <v>700</v>
      </c>
    </row>
    <row r="58" s="1" customFormat="1" customHeight="1" spans="1:33">
      <c r="A58" s="13">
        <v>54</v>
      </c>
      <c r="B58" s="14" t="s">
        <v>214</v>
      </c>
      <c r="C58" s="15" t="s">
        <v>211</v>
      </c>
      <c r="D58" s="16" t="s">
        <v>212</v>
      </c>
      <c r="E58" s="16"/>
      <c r="F58" s="17" t="s">
        <v>506</v>
      </c>
      <c r="G58" s="17" t="s">
        <v>149</v>
      </c>
      <c r="H58" s="18" t="s">
        <v>478</v>
      </c>
      <c r="I58" s="25">
        <v>1</v>
      </c>
      <c r="J58" s="16"/>
      <c r="K58" s="3"/>
      <c r="L58" s="3"/>
      <c r="M58" s="26"/>
      <c r="N58" s="33"/>
      <c r="O58" s="28" t="s">
        <v>215</v>
      </c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>
        <v>650</v>
      </c>
      <c r="AD58" s="29"/>
      <c r="AE58" s="29">
        <f t="shared" si="5"/>
        <v>0</v>
      </c>
      <c r="AF58" s="29">
        <v>700</v>
      </c>
      <c r="AG58" s="48">
        <f t="shared" si="6"/>
        <v>700</v>
      </c>
    </row>
    <row r="59" s="1" customFormat="1" customHeight="1" spans="1:33">
      <c r="A59" s="13">
        <v>55</v>
      </c>
      <c r="B59" s="14" t="s">
        <v>216</v>
      </c>
      <c r="C59" s="15" t="s">
        <v>217</v>
      </c>
      <c r="D59" s="16" t="s">
        <v>218</v>
      </c>
      <c r="E59" s="16"/>
      <c r="F59" s="17" t="s">
        <v>507</v>
      </c>
      <c r="G59" s="17" t="s">
        <v>71</v>
      </c>
      <c r="H59" s="18" t="s">
        <v>478</v>
      </c>
      <c r="I59" s="25">
        <v>1</v>
      </c>
      <c r="J59" s="16"/>
      <c r="K59" s="3"/>
      <c r="L59" s="3"/>
      <c r="M59" s="26"/>
      <c r="N59" s="33"/>
      <c r="O59" s="28" t="s">
        <v>219</v>
      </c>
      <c r="P59" s="29">
        <v>0.1</v>
      </c>
      <c r="Q59" s="29">
        <v>1800</v>
      </c>
      <c r="R59" s="29"/>
      <c r="S59" s="29">
        <f t="shared" ref="S59:S66" si="7">P59*Q59</f>
        <v>180</v>
      </c>
      <c r="T59" s="29"/>
      <c r="U59" s="29"/>
      <c r="V59" s="29"/>
      <c r="W59" s="29"/>
      <c r="X59" s="29"/>
      <c r="Y59" s="29"/>
      <c r="Z59" s="29"/>
      <c r="AA59" s="29"/>
      <c r="AB59" s="29"/>
      <c r="AC59" s="29">
        <v>650</v>
      </c>
      <c r="AD59" s="29"/>
      <c r="AE59" s="29">
        <f t="shared" si="5"/>
        <v>0</v>
      </c>
      <c r="AF59" s="29"/>
      <c r="AG59" s="48">
        <f t="shared" si="6"/>
        <v>180</v>
      </c>
    </row>
    <row r="60" s="1" customFormat="1" customHeight="1" spans="1:33">
      <c r="A60" s="13">
        <v>56</v>
      </c>
      <c r="B60" s="14" t="s">
        <v>221</v>
      </c>
      <c r="C60" s="15" t="s">
        <v>222</v>
      </c>
      <c r="D60" s="16" t="s">
        <v>223</v>
      </c>
      <c r="E60" s="16"/>
      <c r="F60" s="17" t="s">
        <v>507</v>
      </c>
      <c r="G60" s="17" t="s">
        <v>71</v>
      </c>
      <c r="H60" s="18" t="s">
        <v>478</v>
      </c>
      <c r="I60" s="25">
        <v>1</v>
      </c>
      <c r="J60" s="16"/>
      <c r="K60" s="3"/>
      <c r="L60" s="3"/>
      <c r="M60" s="26"/>
      <c r="N60" s="33"/>
      <c r="O60" s="28" t="s">
        <v>224</v>
      </c>
      <c r="P60" s="31">
        <v>0.542</v>
      </c>
      <c r="Q60" s="29">
        <v>2000</v>
      </c>
      <c r="R60" s="29"/>
      <c r="S60" s="29">
        <f t="shared" si="7"/>
        <v>1084</v>
      </c>
      <c r="T60" s="29"/>
      <c r="U60" s="29"/>
      <c r="V60" s="29"/>
      <c r="W60" s="29"/>
      <c r="X60" s="29"/>
      <c r="Y60" s="29"/>
      <c r="Z60" s="29"/>
      <c r="AA60" s="29"/>
      <c r="AB60" s="29"/>
      <c r="AC60" s="29">
        <v>650</v>
      </c>
      <c r="AD60" s="29"/>
      <c r="AE60" s="29">
        <f t="shared" si="5"/>
        <v>0</v>
      </c>
      <c r="AF60" s="29"/>
      <c r="AG60" s="48">
        <f t="shared" si="6"/>
        <v>1084</v>
      </c>
    </row>
    <row r="61" s="1" customFormat="1" customHeight="1" spans="1:33">
      <c r="A61" s="13">
        <v>57</v>
      </c>
      <c r="B61" s="14" t="s">
        <v>226</v>
      </c>
      <c r="C61" s="15" t="s">
        <v>227</v>
      </c>
      <c r="D61" s="16" t="s">
        <v>228</v>
      </c>
      <c r="E61" s="16"/>
      <c r="F61" s="17" t="s">
        <v>507</v>
      </c>
      <c r="G61" s="17" t="s">
        <v>71</v>
      </c>
      <c r="H61" s="18" t="s">
        <v>478</v>
      </c>
      <c r="I61" s="25">
        <v>1</v>
      </c>
      <c r="J61" s="16"/>
      <c r="K61" s="3"/>
      <c r="L61" s="3"/>
      <c r="M61" s="26"/>
      <c r="N61" s="33"/>
      <c r="O61" s="28" t="s">
        <v>229</v>
      </c>
      <c r="P61" s="29">
        <v>0.2</v>
      </c>
      <c r="Q61" s="29">
        <v>2000</v>
      </c>
      <c r="R61" s="29"/>
      <c r="S61" s="29">
        <f t="shared" si="7"/>
        <v>400</v>
      </c>
      <c r="T61" s="29"/>
      <c r="U61" s="29"/>
      <c r="V61" s="29"/>
      <c r="W61" s="29"/>
      <c r="X61" s="29"/>
      <c r="Y61" s="29"/>
      <c r="Z61" s="29"/>
      <c r="AA61" s="29"/>
      <c r="AB61" s="29"/>
      <c r="AC61" s="29">
        <v>650</v>
      </c>
      <c r="AD61" s="29"/>
      <c r="AE61" s="29">
        <f t="shared" si="5"/>
        <v>0</v>
      </c>
      <c r="AF61" s="29"/>
      <c r="AG61" s="48">
        <f t="shared" si="6"/>
        <v>400</v>
      </c>
    </row>
    <row r="62" s="1" customFormat="1" customHeight="1" spans="1:33">
      <c r="A62" s="13">
        <v>58</v>
      </c>
      <c r="B62" s="14" t="s">
        <v>231</v>
      </c>
      <c r="C62" s="15" t="s">
        <v>232</v>
      </c>
      <c r="D62" s="16" t="s">
        <v>228</v>
      </c>
      <c r="E62" s="16"/>
      <c r="F62" s="17" t="s">
        <v>507</v>
      </c>
      <c r="G62" s="17" t="s">
        <v>71</v>
      </c>
      <c r="H62" s="18" t="s">
        <v>478</v>
      </c>
      <c r="I62" s="25">
        <v>1</v>
      </c>
      <c r="J62" s="16"/>
      <c r="K62" s="3"/>
      <c r="L62" s="3"/>
      <c r="M62" s="26"/>
      <c r="N62" s="33"/>
      <c r="O62" s="28" t="s">
        <v>233</v>
      </c>
      <c r="P62" s="29">
        <v>0.2</v>
      </c>
      <c r="Q62" s="29">
        <v>2000</v>
      </c>
      <c r="R62" s="29"/>
      <c r="S62" s="29">
        <f t="shared" si="7"/>
        <v>400</v>
      </c>
      <c r="T62" s="29"/>
      <c r="U62" s="29"/>
      <c r="V62" s="29"/>
      <c r="W62" s="29"/>
      <c r="X62" s="29"/>
      <c r="Y62" s="29"/>
      <c r="Z62" s="29"/>
      <c r="AA62" s="29"/>
      <c r="AB62" s="29"/>
      <c r="AC62" s="29">
        <v>650</v>
      </c>
      <c r="AD62" s="29"/>
      <c r="AE62" s="29">
        <f t="shared" si="5"/>
        <v>0</v>
      </c>
      <c r="AF62" s="29"/>
      <c r="AG62" s="48">
        <f t="shared" si="6"/>
        <v>400</v>
      </c>
    </row>
    <row r="63" s="1" customFormat="1" customHeight="1" spans="1:33">
      <c r="A63" s="13">
        <v>59</v>
      </c>
      <c r="B63" s="14" t="s">
        <v>234</v>
      </c>
      <c r="C63" s="15" t="s">
        <v>235</v>
      </c>
      <c r="D63" s="16" t="s">
        <v>228</v>
      </c>
      <c r="E63" s="16"/>
      <c r="F63" s="17" t="s">
        <v>507</v>
      </c>
      <c r="G63" s="17" t="s">
        <v>71</v>
      </c>
      <c r="H63" s="18" t="s">
        <v>478</v>
      </c>
      <c r="I63" s="25">
        <v>1</v>
      </c>
      <c r="J63" s="16"/>
      <c r="K63" s="3"/>
      <c r="L63" s="3"/>
      <c r="M63" s="26"/>
      <c r="N63" s="33"/>
      <c r="O63" s="28" t="s">
        <v>236</v>
      </c>
      <c r="P63" s="29">
        <v>0.2</v>
      </c>
      <c r="Q63" s="29">
        <v>2000</v>
      </c>
      <c r="R63" s="29"/>
      <c r="S63" s="29">
        <f t="shared" si="7"/>
        <v>400</v>
      </c>
      <c r="T63" s="29"/>
      <c r="U63" s="29"/>
      <c r="V63" s="29"/>
      <c r="W63" s="29"/>
      <c r="X63" s="29"/>
      <c r="Y63" s="29"/>
      <c r="Z63" s="29"/>
      <c r="AA63" s="29"/>
      <c r="AB63" s="29"/>
      <c r="AC63" s="29">
        <v>650</v>
      </c>
      <c r="AD63" s="29"/>
      <c r="AE63" s="29">
        <f t="shared" si="5"/>
        <v>0</v>
      </c>
      <c r="AF63" s="29"/>
      <c r="AG63" s="48">
        <f t="shared" si="6"/>
        <v>400</v>
      </c>
    </row>
    <row r="64" s="1" customFormat="1" customHeight="1" spans="1:33">
      <c r="A64" s="13">
        <v>60</v>
      </c>
      <c r="B64" s="14" t="s">
        <v>237</v>
      </c>
      <c r="C64" s="15" t="s">
        <v>238</v>
      </c>
      <c r="D64" s="16" t="s">
        <v>239</v>
      </c>
      <c r="E64" s="16"/>
      <c r="F64" s="17" t="s">
        <v>507</v>
      </c>
      <c r="G64" s="17" t="s">
        <v>71</v>
      </c>
      <c r="H64" s="18" t="s">
        <v>478</v>
      </c>
      <c r="I64" s="25">
        <v>1</v>
      </c>
      <c r="J64" s="16"/>
      <c r="K64" s="3"/>
      <c r="L64" s="3"/>
      <c r="M64" s="26"/>
      <c r="N64" s="33"/>
      <c r="O64" s="28" t="s">
        <v>240</v>
      </c>
      <c r="P64" s="29">
        <v>0.1</v>
      </c>
      <c r="Q64" s="29">
        <v>2000</v>
      </c>
      <c r="R64" s="29"/>
      <c r="S64" s="29">
        <f t="shared" si="7"/>
        <v>200</v>
      </c>
      <c r="T64" s="29">
        <v>0.2</v>
      </c>
      <c r="U64" s="29">
        <v>6000</v>
      </c>
      <c r="V64" s="29"/>
      <c r="W64" s="29">
        <f>T64*U64</f>
        <v>1200</v>
      </c>
      <c r="X64" s="29"/>
      <c r="Y64" s="29"/>
      <c r="Z64" s="29"/>
      <c r="AA64" s="29"/>
      <c r="AB64" s="29"/>
      <c r="AC64" s="29">
        <v>650</v>
      </c>
      <c r="AD64" s="29"/>
      <c r="AE64" s="29">
        <f t="shared" si="5"/>
        <v>0</v>
      </c>
      <c r="AF64" s="29"/>
      <c r="AG64" s="48">
        <f t="shared" si="6"/>
        <v>1400</v>
      </c>
    </row>
    <row r="65" s="1" customFormat="1" customHeight="1" spans="1:33">
      <c r="A65" s="13">
        <v>61</v>
      </c>
      <c r="B65" s="14" t="s">
        <v>242</v>
      </c>
      <c r="C65" s="15" t="s">
        <v>243</v>
      </c>
      <c r="D65" s="16" t="s">
        <v>239</v>
      </c>
      <c r="E65" s="16"/>
      <c r="F65" s="17" t="s">
        <v>507</v>
      </c>
      <c r="G65" s="17" t="s">
        <v>71</v>
      </c>
      <c r="H65" s="18" t="s">
        <v>478</v>
      </c>
      <c r="I65" s="25">
        <v>1</v>
      </c>
      <c r="J65" s="16"/>
      <c r="K65" s="3"/>
      <c r="L65" s="3"/>
      <c r="M65" s="26"/>
      <c r="N65" s="33"/>
      <c r="O65" s="28" t="s">
        <v>244</v>
      </c>
      <c r="P65" s="29">
        <v>0.2</v>
      </c>
      <c r="Q65" s="29">
        <v>2000</v>
      </c>
      <c r="R65" s="29"/>
      <c r="S65" s="29">
        <f t="shared" si="7"/>
        <v>400</v>
      </c>
      <c r="T65" s="29"/>
      <c r="U65" s="29"/>
      <c r="V65" s="29"/>
      <c r="W65" s="29"/>
      <c r="X65" s="29"/>
      <c r="Y65" s="29"/>
      <c r="Z65" s="29"/>
      <c r="AA65" s="29"/>
      <c r="AB65" s="29"/>
      <c r="AC65" s="29">
        <v>650</v>
      </c>
      <c r="AD65" s="29"/>
      <c r="AE65" s="29">
        <f t="shared" si="5"/>
        <v>0</v>
      </c>
      <c r="AF65" s="29"/>
      <c r="AG65" s="48">
        <f t="shared" si="6"/>
        <v>400</v>
      </c>
    </row>
    <row r="66" s="1" customFormat="1" customHeight="1" spans="1:33">
      <c r="A66" s="13">
        <v>62</v>
      </c>
      <c r="B66" s="14" t="s">
        <v>245</v>
      </c>
      <c r="C66" s="15" t="s">
        <v>246</v>
      </c>
      <c r="D66" s="16" t="s">
        <v>239</v>
      </c>
      <c r="E66" s="16"/>
      <c r="F66" s="17" t="s">
        <v>507</v>
      </c>
      <c r="G66" s="17" t="s">
        <v>71</v>
      </c>
      <c r="H66" s="18" t="s">
        <v>478</v>
      </c>
      <c r="I66" s="25">
        <v>1</v>
      </c>
      <c r="J66" s="16"/>
      <c r="K66" s="3"/>
      <c r="L66" s="3"/>
      <c r="M66" s="26"/>
      <c r="N66" s="33"/>
      <c r="O66" s="28" t="s">
        <v>247</v>
      </c>
      <c r="P66" s="29">
        <v>0.2</v>
      </c>
      <c r="Q66" s="29">
        <v>2000</v>
      </c>
      <c r="R66" s="29"/>
      <c r="S66" s="29">
        <f t="shared" si="7"/>
        <v>400</v>
      </c>
      <c r="T66" s="29"/>
      <c r="U66" s="29"/>
      <c r="V66" s="29"/>
      <c r="W66" s="29"/>
      <c r="X66" s="29"/>
      <c r="Y66" s="29"/>
      <c r="Z66" s="29"/>
      <c r="AA66" s="29"/>
      <c r="AB66" s="29"/>
      <c r="AC66" s="29">
        <v>650</v>
      </c>
      <c r="AD66" s="29"/>
      <c r="AE66" s="29">
        <f t="shared" si="5"/>
        <v>0</v>
      </c>
      <c r="AF66" s="29"/>
      <c r="AG66" s="48">
        <f t="shared" si="6"/>
        <v>400</v>
      </c>
    </row>
    <row r="67" s="1" customFormat="1" customHeight="1" spans="1:33">
      <c r="A67" s="13">
        <v>63</v>
      </c>
      <c r="B67" s="14" t="s">
        <v>248</v>
      </c>
      <c r="C67" s="15" t="s">
        <v>249</v>
      </c>
      <c r="D67" s="16" t="s">
        <v>250</v>
      </c>
      <c r="E67" s="16"/>
      <c r="F67" s="17" t="s">
        <v>508</v>
      </c>
      <c r="G67" s="17" t="s">
        <v>251</v>
      </c>
      <c r="H67" s="18" t="s">
        <v>478</v>
      </c>
      <c r="I67" s="25">
        <v>1</v>
      </c>
      <c r="J67" s="16"/>
      <c r="K67" s="3"/>
      <c r="L67" s="3"/>
      <c r="M67" s="26"/>
      <c r="N67" s="33"/>
      <c r="O67" s="28" t="s">
        <v>252</v>
      </c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>
        <v>650</v>
      </c>
      <c r="AD67" s="29"/>
      <c r="AE67" s="29">
        <f t="shared" si="5"/>
        <v>0</v>
      </c>
      <c r="AF67" s="29">
        <v>400</v>
      </c>
      <c r="AG67" s="48">
        <f t="shared" si="6"/>
        <v>400</v>
      </c>
    </row>
    <row r="68" s="1" customFormat="1" customHeight="1" spans="1:33">
      <c r="A68" s="13">
        <v>64</v>
      </c>
      <c r="B68" s="14" t="s">
        <v>253</v>
      </c>
      <c r="C68" s="15" t="s">
        <v>254</v>
      </c>
      <c r="D68" s="16" t="s">
        <v>255</v>
      </c>
      <c r="E68" s="16"/>
      <c r="F68" s="17" t="s">
        <v>509</v>
      </c>
      <c r="G68" s="17" t="s">
        <v>256</v>
      </c>
      <c r="H68" s="18" t="s">
        <v>478</v>
      </c>
      <c r="I68" s="25">
        <v>1</v>
      </c>
      <c r="J68" s="16"/>
      <c r="K68" s="3"/>
      <c r="L68" s="3"/>
      <c r="M68" s="26"/>
      <c r="N68" s="33"/>
      <c r="O68" s="28" t="s">
        <v>257</v>
      </c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>
        <v>650</v>
      </c>
      <c r="AD68" s="29"/>
      <c r="AE68" s="29">
        <f t="shared" si="5"/>
        <v>0</v>
      </c>
      <c r="AF68" s="29">
        <v>400</v>
      </c>
      <c r="AG68" s="48">
        <f t="shared" si="6"/>
        <v>400</v>
      </c>
    </row>
    <row r="69" s="1" customFormat="1" customHeight="1" spans="1:33">
      <c r="A69" s="13">
        <v>65</v>
      </c>
      <c r="B69" s="14" t="s">
        <v>258</v>
      </c>
      <c r="C69" s="15" t="s">
        <v>259</v>
      </c>
      <c r="D69" s="16" t="s">
        <v>260</v>
      </c>
      <c r="E69" s="16"/>
      <c r="F69" s="17" t="s">
        <v>506</v>
      </c>
      <c r="G69" s="17" t="s">
        <v>261</v>
      </c>
      <c r="H69" s="18" t="s">
        <v>478</v>
      </c>
      <c r="I69" s="25">
        <v>1</v>
      </c>
      <c r="J69" s="16"/>
      <c r="K69" s="3"/>
      <c r="L69" s="3"/>
      <c r="M69" s="26"/>
      <c r="N69" s="33"/>
      <c r="O69" s="28" t="s">
        <v>262</v>
      </c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>
        <v>650</v>
      </c>
      <c r="AD69" s="29"/>
      <c r="AE69" s="29">
        <f t="shared" si="5"/>
        <v>0</v>
      </c>
      <c r="AF69" s="29">
        <v>400</v>
      </c>
      <c r="AG69" s="48">
        <f t="shared" si="6"/>
        <v>400</v>
      </c>
    </row>
    <row r="70" s="1" customFormat="1" customHeight="1" spans="1:33">
      <c r="A70" s="13">
        <v>66</v>
      </c>
      <c r="B70" s="14" t="s">
        <v>263</v>
      </c>
      <c r="C70" s="15" t="s">
        <v>264</v>
      </c>
      <c r="D70" s="16" t="s">
        <v>265</v>
      </c>
      <c r="E70" s="16"/>
      <c r="F70" s="17" t="s">
        <v>510</v>
      </c>
      <c r="G70" s="17" t="s">
        <v>266</v>
      </c>
      <c r="H70" s="18" t="s">
        <v>478</v>
      </c>
      <c r="I70" s="25">
        <v>1</v>
      </c>
      <c r="J70" s="16"/>
      <c r="K70" s="3"/>
      <c r="L70" s="3"/>
      <c r="M70" s="26"/>
      <c r="N70" s="33"/>
      <c r="O70" s="28" t="s">
        <v>267</v>
      </c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>
        <v>650</v>
      </c>
      <c r="AD70" s="29"/>
      <c r="AE70" s="29">
        <f t="shared" si="5"/>
        <v>0</v>
      </c>
      <c r="AF70" s="29">
        <v>400</v>
      </c>
      <c r="AG70" s="48">
        <f t="shared" si="6"/>
        <v>400</v>
      </c>
    </row>
    <row r="71" s="1" customFormat="1" customHeight="1" spans="1:33">
      <c r="A71" s="13">
        <v>67</v>
      </c>
      <c r="B71" s="14" t="s">
        <v>268</v>
      </c>
      <c r="C71" s="15" t="s">
        <v>259</v>
      </c>
      <c r="D71" s="16" t="s">
        <v>269</v>
      </c>
      <c r="E71" s="16"/>
      <c r="F71" s="17" t="s">
        <v>506</v>
      </c>
      <c r="G71" s="17" t="s">
        <v>270</v>
      </c>
      <c r="H71" s="18" t="s">
        <v>478</v>
      </c>
      <c r="I71" s="25">
        <v>1</v>
      </c>
      <c r="J71" s="16"/>
      <c r="K71" s="3"/>
      <c r="L71" s="3"/>
      <c r="M71" s="26"/>
      <c r="N71" s="33"/>
      <c r="O71" s="28" t="s">
        <v>271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>
        <v>650</v>
      </c>
      <c r="AD71" s="29"/>
      <c r="AE71" s="29">
        <f t="shared" si="5"/>
        <v>0</v>
      </c>
      <c r="AF71" s="29">
        <v>400</v>
      </c>
      <c r="AG71" s="48">
        <f t="shared" si="6"/>
        <v>400</v>
      </c>
    </row>
    <row r="72" s="1" customFormat="1" customHeight="1" spans="1:33">
      <c r="A72" s="13">
        <v>68</v>
      </c>
      <c r="B72" s="14" t="s">
        <v>272</v>
      </c>
      <c r="C72" s="15" t="s">
        <v>259</v>
      </c>
      <c r="D72" s="16" t="s">
        <v>273</v>
      </c>
      <c r="E72" s="16"/>
      <c r="F72" s="17" t="s">
        <v>506</v>
      </c>
      <c r="G72" s="17" t="s">
        <v>274</v>
      </c>
      <c r="H72" s="18" t="s">
        <v>478</v>
      </c>
      <c r="I72" s="25">
        <v>1</v>
      </c>
      <c r="J72" s="16"/>
      <c r="K72" s="3"/>
      <c r="L72" s="3"/>
      <c r="M72" s="26"/>
      <c r="N72" s="33"/>
      <c r="O72" s="28" t="s">
        <v>275</v>
      </c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>
        <v>650</v>
      </c>
      <c r="AD72" s="29"/>
      <c r="AE72" s="29">
        <f t="shared" si="5"/>
        <v>0</v>
      </c>
      <c r="AF72" s="29">
        <v>400</v>
      </c>
      <c r="AG72" s="48">
        <f t="shared" si="6"/>
        <v>400</v>
      </c>
    </row>
    <row r="73" s="1" customFormat="1" customHeight="1" spans="1:33">
      <c r="A73" s="13">
        <v>69</v>
      </c>
      <c r="B73" s="14" t="s">
        <v>276</v>
      </c>
      <c r="C73" s="15" t="s">
        <v>259</v>
      </c>
      <c r="D73" s="16" t="s">
        <v>277</v>
      </c>
      <c r="E73" s="16"/>
      <c r="F73" s="17" t="s">
        <v>506</v>
      </c>
      <c r="G73" s="17" t="s">
        <v>278</v>
      </c>
      <c r="H73" s="18" t="s">
        <v>478</v>
      </c>
      <c r="I73" s="25">
        <v>1</v>
      </c>
      <c r="J73" s="16"/>
      <c r="K73" s="3"/>
      <c r="L73" s="3"/>
      <c r="M73" s="26"/>
      <c r="N73" s="33"/>
      <c r="O73" s="28" t="s">
        <v>279</v>
      </c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>
        <v>650</v>
      </c>
      <c r="AD73" s="29"/>
      <c r="AE73" s="29">
        <f t="shared" si="5"/>
        <v>0</v>
      </c>
      <c r="AF73" s="29">
        <v>400</v>
      </c>
      <c r="AG73" s="48">
        <f t="shared" si="6"/>
        <v>400</v>
      </c>
    </row>
    <row r="74" s="1" customFormat="1" customHeight="1" spans="1:33">
      <c r="A74" s="13">
        <v>70</v>
      </c>
      <c r="B74" s="14" t="s">
        <v>280</v>
      </c>
      <c r="C74" s="15" t="s">
        <v>249</v>
      </c>
      <c r="D74" s="16" t="s">
        <v>281</v>
      </c>
      <c r="E74" s="16"/>
      <c r="F74" s="17" t="s">
        <v>508</v>
      </c>
      <c r="G74" s="17" t="s">
        <v>282</v>
      </c>
      <c r="H74" s="18" t="s">
        <v>478</v>
      </c>
      <c r="I74" s="25">
        <v>1</v>
      </c>
      <c r="J74" s="16"/>
      <c r="K74" s="3"/>
      <c r="L74" s="3"/>
      <c r="M74" s="26"/>
      <c r="N74" s="33"/>
      <c r="O74" s="28" t="s">
        <v>283</v>
      </c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>
        <v>650</v>
      </c>
      <c r="AD74" s="29"/>
      <c r="AE74" s="29">
        <f t="shared" si="5"/>
        <v>0</v>
      </c>
      <c r="AF74" s="29">
        <v>400</v>
      </c>
      <c r="AG74" s="48">
        <f t="shared" si="6"/>
        <v>400</v>
      </c>
    </row>
    <row r="75" s="1" customFormat="1" customHeight="1" spans="1:33">
      <c r="A75" s="13">
        <v>71</v>
      </c>
      <c r="B75" s="14" t="s">
        <v>284</v>
      </c>
      <c r="C75" s="15" t="s">
        <v>264</v>
      </c>
      <c r="D75" s="16" t="s">
        <v>285</v>
      </c>
      <c r="E75" s="16"/>
      <c r="F75" s="17" t="s">
        <v>510</v>
      </c>
      <c r="G75" s="17" t="s">
        <v>286</v>
      </c>
      <c r="H75" s="18" t="s">
        <v>478</v>
      </c>
      <c r="I75" s="25">
        <v>1</v>
      </c>
      <c r="J75" s="16"/>
      <c r="K75" s="3"/>
      <c r="L75" s="3"/>
      <c r="M75" s="26"/>
      <c r="N75" s="33"/>
      <c r="O75" s="28" t="s">
        <v>287</v>
      </c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>
        <v>650</v>
      </c>
      <c r="AD75" s="29"/>
      <c r="AE75" s="29">
        <f t="shared" si="5"/>
        <v>0</v>
      </c>
      <c r="AF75" s="29">
        <v>400</v>
      </c>
      <c r="AG75" s="48">
        <f t="shared" si="6"/>
        <v>400</v>
      </c>
    </row>
    <row r="76" s="1" customFormat="1" customHeight="1" spans="1:33">
      <c r="A76" s="13">
        <v>72</v>
      </c>
      <c r="B76" s="14" t="s">
        <v>288</v>
      </c>
      <c r="C76" s="15" t="s">
        <v>259</v>
      </c>
      <c r="D76" s="16" t="s">
        <v>289</v>
      </c>
      <c r="E76" s="16"/>
      <c r="F76" s="17" t="s">
        <v>506</v>
      </c>
      <c r="G76" s="17" t="s">
        <v>278</v>
      </c>
      <c r="H76" s="18" t="s">
        <v>478</v>
      </c>
      <c r="I76" s="25">
        <v>1</v>
      </c>
      <c r="J76" s="16"/>
      <c r="K76" s="3"/>
      <c r="L76" s="3"/>
      <c r="M76" s="26"/>
      <c r="N76" s="33"/>
      <c r="O76" s="28" t="s">
        <v>290</v>
      </c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>
        <v>650</v>
      </c>
      <c r="AD76" s="29"/>
      <c r="AE76" s="29">
        <f t="shared" si="5"/>
        <v>0</v>
      </c>
      <c r="AF76" s="29">
        <v>400</v>
      </c>
      <c r="AG76" s="48">
        <f t="shared" si="6"/>
        <v>400</v>
      </c>
    </row>
    <row r="77" s="1" customFormat="1" customHeight="1" spans="1:33">
      <c r="A77" s="13">
        <v>73</v>
      </c>
      <c r="B77" s="14" t="s">
        <v>291</v>
      </c>
      <c r="C77" s="15" t="s">
        <v>259</v>
      </c>
      <c r="D77" s="16" t="s">
        <v>289</v>
      </c>
      <c r="E77" s="16"/>
      <c r="F77" s="17" t="s">
        <v>506</v>
      </c>
      <c r="G77" s="17" t="s">
        <v>292</v>
      </c>
      <c r="H77" s="18" t="s">
        <v>478</v>
      </c>
      <c r="I77" s="25">
        <v>1</v>
      </c>
      <c r="J77" s="16"/>
      <c r="K77" s="3"/>
      <c r="L77" s="3"/>
      <c r="M77" s="26"/>
      <c r="N77" s="33"/>
      <c r="O77" s="28" t="s">
        <v>293</v>
      </c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>
        <v>650</v>
      </c>
      <c r="AD77" s="29"/>
      <c r="AE77" s="29">
        <f t="shared" si="5"/>
        <v>0</v>
      </c>
      <c r="AF77" s="29">
        <v>400</v>
      </c>
      <c r="AG77" s="48">
        <f t="shared" si="6"/>
        <v>400</v>
      </c>
    </row>
    <row r="78" s="1" customFormat="1" customHeight="1" spans="1:33">
      <c r="A78" s="13">
        <v>74</v>
      </c>
      <c r="B78" s="14" t="s">
        <v>294</v>
      </c>
      <c r="C78" s="15" t="s">
        <v>259</v>
      </c>
      <c r="D78" s="16" t="s">
        <v>289</v>
      </c>
      <c r="E78" s="16"/>
      <c r="F78" s="17" t="s">
        <v>506</v>
      </c>
      <c r="G78" s="17" t="s">
        <v>295</v>
      </c>
      <c r="H78" s="18" t="s">
        <v>478</v>
      </c>
      <c r="I78" s="25">
        <v>1</v>
      </c>
      <c r="J78" s="16"/>
      <c r="K78" s="3"/>
      <c r="L78" s="3"/>
      <c r="M78" s="26"/>
      <c r="N78" s="33"/>
      <c r="O78" s="28" t="s">
        <v>296</v>
      </c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>
        <v>650</v>
      </c>
      <c r="AD78" s="29"/>
      <c r="AE78" s="29">
        <f t="shared" ref="AE78:AE124" si="8">AB78*AC78</f>
        <v>0</v>
      </c>
      <c r="AF78" s="29">
        <v>400</v>
      </c>
      <c r="AG78" s="48">
        <f t="shared" ref="AG78:AG125" si="9">ROUND((S78+W78+AA78+AF78+AE78),0)</f>
        <v>400</v>
      </c>
    </row>
    <row r="79" s="1" customFormat="1" customHeight="1" spans="1:33">
      <c r="A79" s="13">
        <v>75</v>
      </c>
      <c r="B79" s="14" t="s">
        <v>297</v>
      </c>
      <c r="C79" s="15" t="s">
        <v>259</v>
      </c>
      <c r="D79" s="16" t="s">
        <v>298</v>
      </c>
      <c r="E79" s="16"/>
      <c r="F79" s="17" t="s">
        <v>506</v>
      </c>
      <c r="G79" s="17" t="s">
        <v>299</v>
      </c>
      <c r="H79" s="18" t="s">
        <v>478</v>
      </c>
      <c r="I79" s="25">
        <v>1</v>
      </c>
      <c r="J79" s="16"/>
      <c r="K79" s="3"/>
      <c r="L79" s="3"/>
      <c r="M79" s="26"/>
      <c r="N79" s="33"/>
      <c r="O79" s="28" t="s">
        <v>300</v>
      </c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>
        <v>650</v>
      </c>
      <c r="AD79" s="29"/>
      <c r="AE79" s="29">
        <f t="shared" si="8"/>
        <v>0</v>
      </c>
      <c r="AF79" s="29">
        <v>400</v>
      </c>
      <c r="AG79" s="48">
        <f t="shared" si="9"/>
        <v>400</v>
      </c>
    </row>
    <row r="80" s="1" customFormat="1" customHeight="1" spans="1:33">
      <c r="A80" s="13">
        <v>76</v>
      </c>
      <c r="B80" s="14" t="s">
        <v>301</v>
      </c>
      <c r="C80" s="15" t="s">
        <v>259</v>
      </c>
      <c r="D80" s="16" t="s">
        <v>302</v>
      </c>
      <c r="E80" s="16"/>
      <c r="F80" s="17" t="s">
        <v>506</v>
      </c>
      <c r="G80" s="17" t="s">
        <v>303</v>
      </c>
      <c r="H80" s="18" t="s">
        <v>478</v>
      </c>
      <c r="I80" s="25">
        <v>1</v>
      </c>
      <c r="J80" s="16"/>
      <c r="K80" s="3"/>
      <c r="L80" s="3"/>
      <c r="M80" s="26"/>
      <c r="N80" s="33"/>
      <c r="O80" s="28" t="s">
        <v>304</v>
      </c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>
        <v>650</v>
      </c>
      <c r="AD80" s="29"/>
      <c r="AE80" s="29">
        <f t="shared" si="8"/>
        <v>0</v>
      </c>
      <c r="AF80" s="29">
        <v>400</v>
      </c>
      <c r="AG80" s="48">
        <f t="shared" si="9"/>
        <v>400</v>
      </c>
    </row>
    <row r="81" s="1" customFormat="1" customHeight="1" spans="1:33">
      <c r="A81" s="13">
        <v>77</v>
      </c>
      <c r="B81" s="14" t="s">
        <v>305</v>
      </c>
      <c r="C81" s="15" t="s">
        <v>259</v>
      </c>
      <c r="D81" s="16" t="s">
        <v>302</v>
      </c>
      <c r="E81" s="16"/>
      <c r="F81" s="17" t="s">
        <v>506</v>
      </c>
      <c r="G81" s="17" t="s">
        <v>306</v>
      </c>
      <c r="H81" s="18" t="s">
        <v>478</v>
      </c>
      <c r="I81" s="25">
        <v>1</v>
      </c>
      <c r="J81" s="16"/>
      <c r="K81" s="3"/>
      <c r="L81" s="3"/>
      <c r="M81" s="26"/>
      <c r="N81" s="33"/>
      <c r="O81" s="28" t="s">
        <v>307</v>
      </c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>
        <v>650</v>
      </c>
      <c r="AD81" s="29"/>
      <c r="AE81" s="29">
        <f t="shared" si="8"/>
        <v>0</v>
      </c>
      <c r="AF81" s="29">
        <v>400</v>
      </c>
      <c r="AG81" s="48">
        <f t="shared" si="9"/>
        <v>400</v>
      </c>
    </row>
    <row r="82" s="1" customFormat="1" customHeight="1" spans="1:33">
      <c r="A82" s="13">
        <v>78</v>
      </c>
      <c r="B82" s="14" t="s">
        <v>308</v>
      </c>
      <c r="C82" s="15" t="s">
        <v>259</v>
      </c>
      <c r="D82" s="16" t="s">
        <v>309</v>
      </c>
      <c r="E82" s="16"/>
      <c r="F82" s="17" t="s">
        <v>506</v>
      </c>
      <c r="G82" s="17" t="s">
        <v>306</v>
      </c>
      <c r="H82" s="18" t="s">
        <v>478</v>
      </c>
      <c r="I82" s="25">
        <v>1</v>
      </c>
      <c r="J82" s="16"/>
      <c r="K82" s="3"/>
      <c r="L82" s="3"/>
      <c r="M82" s="26"/>
      <c r="N82" s="33"/>
      <c r="O82" s="28" t="s">
        <v>310</v>
      </c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>
        <v>650</v>
      </c>
      <c r="AD82" s="29"/>
      <c r="AE82" s="29">
        <f t="shared" si="8"/>
        <v>0</v>
      </c>
      <c r="AF82" s="29">
        <v>400</v>
      </c>
      <c r="AG82" s="48">
        <f t="shared" si="9"/>
        <v>400</v>
      </c>
    </row>
    <row r="83" s="1" customFormat="1" customHeight="1" spans="1:33">
      <c r="A83" s="13">
        <v>79</v>
      </c>
      <c r="B83" s="14" t="s">
        <v>311</v>
      </c>
      <c r="C83" s="15" t="s">
        <v>259</v>
      </c>
      <c r="D83" s="16" t="s">
        <v>309</v>
      </c>
      <c r="E83" s="16"/>
      <c r="F83" s="17" t="s">
        <v>506</v>
      </c>
      <c r="G83" s="17" t="s">
        <v>306</v>
      </c>
      <c r="H83" s="18" t="s">
        <v>478</v>
      </c>
      <c r="I83" s="25">
        <v>1</v>
      </c>
      <c r="J83" s="16"/>
      <c r="K83" s="3"/>
      <c r="L83" s="3"/>
      <c r="M83" s="26"/>
      <c r="N83" s="33"/>
      <c r="O83" s="28" t="s">
        <v>312</v>
      </c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>
        <v>650</v>
      </c>
      <c r="AD83" s="29"/>
      <c r="AE83" s="29">
        <f t="shared" si="8"/>
        <v>0</v>
      </c>
      <c r="AF83" s="29">
        <v>400</v>
      </c>
      <c r="AG83" s="48">
        <f t="shared" si="9"/>
        <v>400</v>
      </c>
    </row>
    <row r="84" s="1" customFormat="1" customHeight="1" spans="1:33">
      <c r="A84" s="13">
        <v>80</v>
      </c>
      <c r="B84" s="14" t="s">
        <v>313</v>
      </c>
      <c r="C84" s="15" t="s">
        <v>259</v>
      </c>
      <c r="D84" s="16" t="s">
        <v>309</v>
      </c>
      <c r="E84" s="16"/>
      <c r="F84" s="17" t="s">
        <v>511</v>
      </c>
      <c r="G84" s="17" t="s">
        <v>306</v>
      </c>
      <c r="H84" s="18" t="s">
        <v>478</v>
      </c>
      <c r="I84" s="25">
        <v>1</v>
      </c>
      <c r="J84" s="16"/>
      <c r="K84" s="3"/>
      <c r="L84" s="3"/>
      <c r="M84" s="26"/>
      <c r="N84" s="33"/>
      <c r="O84" s="28" t="s">
        <v>314</v>
      </c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>
        <v>650</v>
      </c>
      <c r="AD84" s="29"/>
      <c r="AE84" s="29">
        <f t="shared" si="8"/>
        <v>0</v>
      </c>
      <c r="AF84" s="29">
        <v>400</v>
      </c>
      <c r="AG84" s="48">
        <f t="shared" si="9"/>
        <v>400</v>
      </c>
    </row>
    <row r="85" s="1" customFormat="1" customHeight="1" spans="1:33">
      <c r="A85" s="13">
        <v>81</v>
      </c>
      <c r="B85" s="14" t="s">
        <v>315</v>
      </c>
      <c r="C85" s="15" t="s">
        <v>316</v>
      </c>
      <c r="D85" s="16" t="s">
        <v>317</v>
      </c>
      <c r="E85" s="16"/>
      <c r="F85" s="17" t="s">
        <v>512</v>
      </c>
      <c r="G85" s="17" t="s">
        <v>306</v>
      </c>
      <c r="H85" s="18" t="s">
        <v>478</v>
      </c>
      <c r="I85" s="25">
        <v>1</v>
      </c>
      <c r="J85" s="16"/>
      <c r="K85" s="3"/>
      <c r="L85" s="3"/>
      <c r="M85" s="26"/>
      <c r="N85" s="33"/>
      <c r="O85" s="28" t="s">
        <v>318</v>
      </c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>
        <v>650</v>
      </c>
      <c r="AD85" s="29"/>
      <c r="AE85" s="29">
        <f t="shared" si="8"/>
        <v>0</v>
      </c>
      <c r="AF85" s="29">
        <v>400</v>
      </c>
      <c r="AG85" s="48">
        <f t="shared" si="9"/>
        <v>400</v>
      </c>
    </row>
    <row r="86" s="1" customFormat="1" customHeight="1" spans="1:33">
      <c r="A86" s="13">
        <v>82</v>
      </c>
      <c r="B86" s="14" t="s">
        <v>319</v>
      </c>
      <c r="C86" s="15" t="s">
        <v>259</v>
      </c>
      <c r="D86" s="16" t="s">
        <v>320</v>
      </c>
      <c r="E86" s="16"/>
      <c r="F86" s="17" t="s">
        <v>506</v>
      </c>
      <c r="G86" s="17" t="s">
        <v>321</v>
      </c>
      <c r="H86" s="18" t="s">
        <v>478</v>
      </c>
      <c r="I86" s="25">
        <v>1</v>
      </c>
      <c r="J86" s="16"/>
      <c r="K86" s="3"/>
      <c r="L86" s="3"/>
      <c r="M86" s="26"/>
      <c r="N86" s="33"/>
      <c r="O86" s="28" t="s">
        <v>322</v>
      </c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>
        <v>650</v>
      </c>
      <c r="AD86" s="29"/>
      <c r="AE86" s="29">
        <f t="shared" si="8"/>
        <v>0</v>
      </c>
      <c r="AF86" s="29">
        <v>400</v>
      </c>
      <c r="AG86" s="48">
        <f t="shared" si="9"/>
        <v>400</v>
      </c>
    </row>
    <row r="87" s="1" customFormat="1" customHeight="1" spans="1:33">
      <c r="A87" s="13">
        <v>83</v>
      </c>
      <c r="B87" s="14" t="s">
        <v>323</v>
      </c>
      <c r="C87" s="15" t="s">
        <v>259</v>
      </c>
      <c r="D87" s="16" t="s">
        <v>324</v>
      </c>
      <c r="E87" s="16"/>
      <c r="F87" s="17" t="s">
        <v>506</v>
      </c>
      <c r="G87" s="17" t="s">
        <v>325</v>
      </c>
      <c r="H87" s="18" t="s">
        <v>478</v>
      </c>
      <c r="I87" s="25">
        <v>1</v>
      </c>
      <c r="J87" s="16"/>
      <c r="K87" s="3"/>
      <c r="L87" s="3"/>
      <c r="M87" s="26"/>
      <c r="N87" s="33"/>
      <c r="O87" s="28" t="s">
        <v>326</v>
      </c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>
        <v>650</v>
      </c>
      <c r="AD87" s="29"/>
      <c r="AE87" s="29">
        <f t="shared" si="8"/>
        <v>0</v>
      </c>
      <c r="AF87" s="29">
        <v>400</v>
      </c>
      <c r="AG87" s="48">
        <f t="shared" si="9"/>
        <v>400</v>
      </c>
    </row>
    <row r="88" s="1" customFormat="1" customHeight="1" spans="1:33">
      <c r="A88" s="13">
        <v>84</v>
      </c>
      <c r="B88" s="14" t="s">
        <v>327</v>
      </c>
      <c r="C88" s="15" t="s">
        <v>259</v>
      </c>
      <c r="D88" s="16" t="s">
        <v>324</v>
      </c>
      <c r="E88" s="16"/>
      <c r="F88" s="17" t="s">
        <v>506</v>
      </c>
      <c r="G88" s="17" t="s">
        <v>325</v>
      </c>
      <c r="H88" s="18" t="s">
        <v>478</v>
      </c>
      <c r="I88" s="25">
        <v>1</v>
      </c>
      <c r="J88" s="16"/>
      <c r="K88" s="3"/>
      <c r="L88" s="3"/>
      <c r="M88" s="26"/>
      <c r="N88" s="33"/>
      <c r="O88" s="28" t="s">
        <v>328</v>
      </c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>
        <v>650</v>
      </c>
      <c r="AD88" s="29"/>
      <c r="AE88" s="29">
        <f t="shared" si="8"/>
        <v>0</v>
      </c>
      <c r="AF88" s="29">
        <v>400</v>
      </c>
      <c r="AG88" s="48">
        <f t="shared" si="9"/>
        <v>400</v>
      </c>
    </row>
    <row r="89" s="1" customFormat="1" customHeight="1" spans="1:33">
      <c r="A89" s="13">
        <v>85</v>
      </c>
      <c r="B89" s="14" t="s">
        <v>329</v>
      </c>
      <c r="C89" s="15" t="s">
        <v>330</v>
      </c>
      <c r="D89" s="16" t="s">
        <v>331</v>
      </c>
      <c r="E89" s="16"/>
      <c r="F89" s="17" t="s">
        <v>513</v>
      </c>
      <c r="G89" s="17" t="s">
        <v>321</v>
      </c>
      <c r="H89" s="18" t="s">
        <v>478</v>
      </c>
      <c r="I89" s="25">
        <v>1</v>
      </c>
      <c r="J89" s="16"/>
      <c r="K89" s="3"/>
      <c r="L89" s="3"/>
      <c r="M89" s="26"/>
      <c r="N89" s="33"/>
      <c r="O89" s="28" t="s">
        <v>332</v>
      </c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>
        <v>650</v>
      </c>
      <c r="AD89" s="29"/>
      <c r="AE89" s="29">
        <f t="shared" si="8"/>
        <v>0</v>
      </c>
      <c r="AF89" s="29">
        <v>400</v>
      </c>
      <c r="AG89" s="48">
        <f t="shared" si="9"/>
        <v>400</v>
      </c>
    </row>
    <row r="90" s="1" customFormat="1" customHeight="1" spans="1:33">
      <c r="A90" s="13">
        <v>86</v>
      </c>
      <c r="B90" s="14" t="s">
        <v>333</v>
      </c>
      <c r="C90" s="15" t="s">
        <v>334</v>
      </c>
      <c r="D90" s="16" t="s">
        <v>335</v>
      </c>
      <c r="E90" s="16"/>
      <c r="F90" s="17" t="s">
        <v>514</v>
      </c>
      <c r="G90" s="17" t="s">
        <v>336</v>
      </c>
      <c r="H90" s="18" t="s">
        <v>478</v>
      </c>
      <c r="I90" s="25">
        <v>1</v>
      </c>
      <c r="J90" s="16"/>
      <c r="K90" s="3"/>
      <c r="L90" s="3"/>
      <c r="M90" s="26"/>
      <c r="N90" s="33"/>
      <c r="O90" s="28" t="s">
        <v>337</v>
      </c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>
        <v>650</v>
      </c>
      <c r="AD90" s="29"/>
      <c r="AE90" s="29">
        <f t="shared" si="8"/>
        <v>0</v>
      </c>
      <c r="AF90" s="29">
        <v>400</v>
      </c>
      <c r="AG90" s="48">
        <f t="shared" si="9"/>
        <v>400</v>
      </c>
    </row>
    <row r="91" s="1" customFormat="1" customHeight="1" spans="1:33">
      <c r="A91" s="13">
        <v>87</v>
      </c>
      <c r="B91" s="14" t="s">
        <v>338</v>
      </c>
      <c r="C91" s="15" t="s">
        <v>249</v>
      </c>
      <c r="D91" s="16" t="s">
        <v>165</v>
      </c>
      <c r="E91" s="16"/>
      <c r="F91" s="17" t="s">
        <v>515</v>
      </c>
      <c r="G91" s="17" t="s">
        <v>339</v>
      </c>
      <c r="H91" s="18" t="s">
        <v>478</v>
      </c>
      <c r="I91" s="25">
        <v>1</v>
      </c>
      <c r="J91" s="16"/>
      <c r="K91" s="3"/>
      <c r="L91" s="3"/>
      <c r="M91" s="26"/>
      <c r="N91" s="33"/>
      <c r="O91" s="28" t="s">
        <v>340</v>
      </c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>
        <v>650</v>
      </c>
      <c r="AD91" s="29"/>
      <c r="AE91" s="29">
        <f t="shared" si="8"/>
        <v>0</v>
      </c>
      <c r="AF91" s="29">
        <v>400</v>
      </c>
      <c r="AG91" s="48">
        <f t="shared" si="9"/>
        <v>400</v>
      </c>
    </row>
    <row r="92" s="1" customFormat="1" customHeight="1" spans="1:33">
      <c r="A92" s="13">
        <v>88</v>
      </c>
      <c r="B92" s="14" t="s">
        <v>341</v>
      </c>
      <c r="C92" s="15" t="s">
        <v>259</v>
      </c>
      <c r="D92" s="16" t="s">
        <v>165</v>
      </c>
      <c r="E92" s="16"/>
      <c r="F92" s="17" t="s">
        <v>506</v>
      </c>
      <c r="G92" s="17" t="s">
        <v>342</v>
      </c>
      <c r="H92" s="18" t="s">
        <v>478</v>
      </c>
      <c r="I92" s="25">
        <v>1</v>
      </c>
      <c r="J92" s="16"/>
      <c r="K92" s="3"/>
      <c r="L92" s="3"/>
      <c r="M92" s="26"/>
      <c r="N92" s="33"/>
      <c r="O92" s="28" t="s">
        <v>343</v>
      </c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>
        <v>650</v>
      </c>
      <c r="AD92" s="29"/>
      <c r="AE92" s="29">
        <f t="shared" si="8"/>
        <v>0</v>
      </c>
      <c r="AF92" s="29">
        <v>400</v>
      </c>
      <c r="AG92" s="48">
        <f t="shared" si="9"/>
        <v>400</v>
      </c>
    </row>
    <row r="93" s="1" customFormat="1" customHeight="1" spans="1:33">
      <c r="A93" s="13">
        <v>89</v>
      </c>
      <c r="B93" s="14" t="s">
        <v>344</v>
      </c>
      <c r="C93" s="15" t="s">
        <v>345</v>
      </c>
      <c r="D93" s="16" t="s">
        <v>155</v>
      </c>
      <c r="E93" s="16"/>
      <c r="F93" s="17" t="s">
        <v>506</v>
      </c>
      <c r="G93" s="17" t="s">
        <v>346</v>
      </c>
      <c r="H93" s="18" t="s">
        <v>478</v>
      </c>
      <c r="I93" s="25">
        <v>1</v>
      </c>
      <c r="J93" s="16"/>
      <c r="K93" s="3"/>
      <c r="L93" s="3"/>
      <c r="M93" s="26"/>
      <c r="N93" s="33"/>
      <c r="O93" s="28" t="s">
        <v>347</v>
      </c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>
        <v>650</v>
      </c>
      <c r="AD93" s="29"/>
      <c r="AE93" s="29">
        <f t="shared" si="8"/>
        <v>0</v>
      </c>
      <c r="AF93" s="29">
        <v>700</v>
      </c>
      <c r="AG93" s="48">
        <f t="shared" si="9"/>
        <v>700</v>
      </c>
    </row>
    <row r="94" s="1" customFormat="1" customHeight="1" spans="1:33">
      <c r="A94" s="13">
        <v>90</v>
      </c>
      <c r="B94" s="14" t="s">
        <v>348</v>
      </c>
      <c r="C94" s="15" t="s">
        <v>345</v>
      </c>
      <c r="D94" s="16" t="s">
        <v>155</v>
      </c>
      <c r="E94" s="16"/>
      <c r="F94" s="17" t="s">
        <v>506</v>
      </c>
      <c r="G94" s="17" t="s">
        <v>349</v>
      </c>
      <c r="H94" s="18" t="s">
        <v>478</v>
      </c>
      <c r="I94" s="25">
        <v>1</v>
      </c>
      <c r="J94" s="16"/>
      <c r="K94" s="3"/>
      <c r="L94" s="3"/>
      <c r="M94" s="26"/>
      <c r="N94" s="33"/>
      <c r="O94" s="28" t="s">
        <v>350</v>
      </c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>
        <v>650</v>
      </c>
      <c r="AD94" s="29"/>
      <c r="AE94" s="29">
        <f t="shared" si="8"/>
        <v>0</v>
      </c>
      <c r="AF94" s="29">
        <v>700</v>
      </c>
      <c r="AG94" s="48">
        <f t="shared" si="9"/>
        <v>700</v>
      </c>
    </row>
    <row r="95" s="1" customFormat="1" customHeight="1" spans="1:33">
      <c r="A95" s="13">
        <v>91</v>
      </c>
      <c r="B95" s="14" t="s">
        <v>351</v>
      </c>
      <c r="C95" s="15" t="s">
        <v>334</v>
      </c>
      <c r="D95" s="16" t="s">
        <v>335</v>
      </c>
      <c r="E95" s="16"/>
      <c r="F95" s="17" t="s">
        <v>514</v>
      </c>
      <c r="G95" s="17" t="s">
        <v>352</v>
      </c>
      <c r="H95" s="18" t="s">
        <v>478</v>
      </c>
      <c r="I95" s="25">
        <v>1</v>
      </c>
      <c r="J95" s="16"/>
      <c r="K95" s="3"/>
      <c r="L95" s="3"/>
      <c r="M95" s="26"/>
      <c r="N95" s="33"/>
      <c r="O95" s="28" t="s">
        <v>353</v>
      </c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>
        <v>650</v>
      </c>
      <c r="AD95" s="29"/>
      <c r="AE95" s="29">
        <f t="shared" si="8"/>
        <v>0</v>
      </c>
      <c r="AF95" s="29">
        <v>700</v>
      </c>
      <c r="AG95" s="48">
        <f t="shared" si="9"/>
        <v>700</v>
      </c>
    </row>
    <row r="96" s="1" customFormat="1" customHeight="1" spans="1:33">
      <c r="A96" s="13">
        <v>92</v>
      </c>
      <c r="B96" s="14" t="s">
        <v>354</v>
      </c>
      <c r="C96" s="15" t="s">
        <v>259</v>
      </c>
      <c r="D96" s="16" t="s">
        <v>165</v>
      </c>
      <c r="E96" s="16"/>
      <c r="F96" s="17" t="s">
        <v>506</v>
      </c>
      <c r="G96" s="17" t="s">
        <v>355</v>
      </c>
      <c r="H96" s="18" t="s">
        <v>478</v>
      </c>
      <c r="I96" s="25">
        <v>1</v>
      </c>
      <c r="J96" s="16"/>
      <c r="K96" s="3"/>
      <c r="L96" s="3"/>
      <c r="M96" s="26"/>
      <c r="N96" s="33"/>
      <c r="O96" s="28" t="s">
        <v>356</v>
      </c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>
        <v>650</v>
      </c>
      <c r="AD96" s="29"/>
      <c r="AE96" s="29">
        <f t="shared" si="8"/>
        <v>0</v>
      </c>
      <c r="AF96" s="29">
        <v>700</v>
      </c>
      <c r="AG96" s="48">
        <f t="shared" si="9"/>
        <v>700</v>
      </c>
    </row>
    <row r="97" s="1" customFormat="1" customHeight="1" spans="1:33">
      <c r="A97" s="13">
        <v>93</v>
      </c>
      <c r="B97" s="14" t="s">
        <v>357</v>
      </c>
      <c r="C97" s="15" t="s">
        <v>249</v>
      </c>
      <c r="D97" s="16" t="s">
        <v>358</v>
      </c>
      <c r="E97" s="16"/>
      <c r="F97" s="17" t="s">
        <v>516</v>
      </c>
      <c r="G97" s="17" t="s">
        <v>359</v>
      </c>
      <c r="H97" s="18" t="s">
        <v>478</v>
      </c>
      <c r="I97" s="25">
        <v>1</v>
      </c>
      <c r="J97" s="16"/>
      <c r="K97" s="3"/>
      <c r="L97" s="3"/>
      <c r="M97" s="26"/>
      <c r="N97" s="33"/>
      <c r="O97" s="28" t="s">
        <v>360</v>
      </c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>
        <v>650</v>
      </c>
      <c r="AD97" s="29"/>
      <c r="AE97" s="29">
        <f t="shared" si="8"/>
        <v>0</v>
      </c>
      <c r="AF97" s="29">
        <v>400</v>
      </c>
      <c r="AG97" s="48">
        <f t="shared" si="9"/>
        <v>400</v>
      </c>
    </row>
    <row r="98" s="1" customFormat="1" customHeight="1" spans="1:33">
      <c r="A98" s="13">
        <v>94</v>
      </c>
      <c r="B98" s="14" t="s">
        <v>361</v>
      </c>
      <c r="C98" s="15" t="s">
        <v>249</v>
      </c>
      <c r="D98" s="16" t="s">
        <v>362</v>
      </c>
      <c r="E98" s="16"/>
      <c r="F98" s="17" t="s">
        <v>516</v>
      </c>
      <c r="G98" s="17" t="s">
        <v>359</v>
      </c>
      <c r="H98" s="18" t="s">
        <v>478</v>
      </c>
      <c r="I98" s="25">
        <v>1</v>
      </c>
      <c r="J98" s="16"/>
      <c r="K98" s="3"/>
      <c r="L98" s="3"/>
      <c r="M98" s="26"/>
      <c r="N98" s="33"/>
      <c r="O98" s="28" t="s">
        <v>363</v>
      </c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>
        <v>650</v>
      </c>
      <c r="AD98" s="29"/>
      <c r="AE98" s="29">
        <f t="shared" si="8"/>
        <v>0</v>
      </c>
      <c r="AF98" s="29">
        <v>400</v>
      </c>
      <c r="AG98" s="48">
        <f t="shared" si="9"/>
        <v>400</v>
      </c>
    </row>
    <row r="99" s="1" customFormat="1" customHeight="1" spans="1:33">
      <c r="A99" s="13">
        <v>95</v>
      </c>
      <c r="B99" s="14" t="s">
        <v>364</v>
      </c>
      <c r="C99" s="15" t="s">
        <v>249</v>
      </c>
      <c r="D99" s="16" t="s">
        <v>324</v>
      </c>
      <c r="E99" s="16"/>
      <c r="F99" s="17" t="s">
        <v>517</v>
      </c>
      <c r="G99" s="17" t="s">
        <v>365</v>
      </c>
      <c r="H99" s="18" t="s">
        <v>478</v>
      </c>
      <c r="I99" s="25">
        <v>1</v>
      </c>
      <c r="J99" s="16"/>
      <c r="K99" s="3"/>
      <c r="L99" s="3"/>
      <c r="M99" s="26"/>
      <c r="N99" s="33"/>
      <c r="O99" s="28" t="s">
        <v>366</v>
      </c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>
        <v>650</v>
      </c>
      <c r="AD99" s="29"/>
      <c r="AE99" s="29">
        <f t="shared" si="8"/>
        <v>0</v>
      </c>
      <c r="AF99" s="29">
        <v>400</v>
      </c>
      <c r="AG99" s="48">
        <f t="shared" si="9"/>
        <v>400</v>
      </c>
    </row>
    <row r="100" s="1" customFormat="1" customHeight="1" spans="1:33">
      <c r="A100" s="13">
        <v>96</v>
      </c>
      <c r="B100" s="14" t="s">
        <v>367</v>
      </c>
      <c r="C100" s="15" t="s">
        <v>249</v>
      </c>
      <c r="D100" s="16" t="s">
        <v>368</v>
      </c>
      <c r="E100" s="16"/>
      <c r="F100" s="17" t="s">
        <v>516</v>
      </c>
      <c r="G100" s="17" t="s">
        <v>359</v>
      </c>
      <c r="H100" s="18" t="s">
        <v>478</v>
      </c>
      <c r="I100" s="25">
        <v>1</v>
      </c>
      <c r="J100" s="16"/>
      <c r="K100" s="3"/>
      <c r="L100" s="3"/>
      <c r="M100" s="26"/>
      <c r="N100" s="33"/>
      <c r="O100" s="28" t="s">
        <v>369</v>
      </c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>
        <v>650</v>
      </c>
      <c r="AD100" s="29"/>
      <c r="AE100" s="29">
        <f t="shared" si="8"/>
        <v>0</v>
      </c>
      <c r="AF100" s="29">
        <v>400</v>
      </c>
      <c r="AG100" s="48">
        <f t="shared" si="9"/>
        <v>400</v>
      </c>
    </row>
    <row r="101" s="1" customFormat="1" customHeight="1" spans="1:33">
      <c r="A101" s="13">
        <v>97</v>
      </c>
      <c r="B101" s="14" t="s">
        <v>370</v>
      </c>
      <c r="C101" s="15" t="s">
        <v>249</v>
      </c>
      <c r="D101" s="16" t="s">
        <v>371</v>
      </c>
      <c r="E101" s="16"/>
      <c r="F101" s="17" t="s">
        <v>516</v>
      </c>
      <c r="G101" s="17" t="s">
        <v>359</v>
      </c>
      <c r="H101" s="18" t="s">
        <v>478</v>
      </c>
      <c r="I101" s="25">
        <v>1</v>
      </c>
      <c r="J101" s="16"/>
      <c r="K101" s="3"/>
      <c r="L101" s="3"/>
      <c r="M101" s="26"/>
      <c r="N101" s="33"/>
      <c r="O101" s="28" t="s">
        <v>372</v>
      </c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>
        <v>650</v>
      </c>
      <c r="AD101" s="29"/>
      <c r="AE101" s="29">
        <f t="shared" si="8"/>
        <v>0</v>
      </c>
      <c r="AF101" s="29">
        <v>400</v>
      </c>
      <c r="AG101" s="48">
        <f t="shared" si="9"/>
        <v>400</v>
      </c>
    </row>
    <row r="102" s="1" customFormat="1" customHeight="1" spans="1:33">
      <c r="A102" s="13">
        <v>98</v>
      </c>
      <c r="B102" s="14" t="s">
        <v>373</v>
      </c>
      <c r="C102" s="15" t="s">
        <v>249</v>
      </c>
      <c r="D102" s="16" t="s">
        <v>374</v>
      </c>
      <c r="E102" s="16"/>
      <c r="F102" s="17" t="s">
        <v>516</v>
      </c>
      <c r="G102" s="17" t="s">
        <v>365</v>
      </c>
      <c r="H102" s="18" t="s">
        <v>478</v>
      </c>
      <c r="I102" s="25">
        <v>1</v>
      </c>
      <c r="J102" s="16"/>
      <c r="K102" s="3"/>
      <c r="L102" s="3"/>
      <c r="M102" s="26"/>
      <c r="N102" s="33"/>
      <c r="O102" s="28" t="s">
        <v>375</v>
      </c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>
        <v>650</v>
      </c>
      <c r="AD102" s="29"/>
      <c r="AE102" s="29">
        <f t="shared" si="8"/>
        <v>0</v>
      </c>
      <c r="AF102" s="29">
        <v>400</v>
      </c>
      <c r="AG102" s="48">
        <f t="shared" si="9"/>
        <v>400</v>
      </c>
    </row>
    <row r="103" s="1" customFormat="1" customHeight="1" spans="1:33">
      <c r="A103" s="13">
        <v>99</v>
      </c>
      <c r="B103" s="14" t="s">
        <v>376</v>
      </c>
      <c r="C103" s="15" t="s">
        <v>249</v>
      </c>
      <c r="D103" s="16" t="s">
        <v>377</v>
      </c>
      <c r="E103" s="16"/>
      <c r="F103" s="17" t="s">
        <v>516</v>
      </c>
      <c r="G103" s="17" t="s">
        <v>365</v>
      </c>
      <c r="H103" s="18" t="s">
        <v>478</v>
      </c>
      <c r="I103" s="25">
        <v>1</v>
      </c>
      <c r="J103" s="16"/>
      <c r="K103" s="3"/>
      <c r="L103" s="3"/>
      <c r="M103" s="26"/>
      <c r="N103" s="33"/>
      <c r="O103" s="28" t="s">
        <v>378</v>
      </c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>
        <v>650</v>
      </c>
      <c r="AD103" s="29"/>
      <c r="AE103" s="29">
        <f t="shared" si="8"/>
        <v>0</v>
      </c>
      <c r="AF103" s="29">
        <v>400</v>
      </c>
      <c r="AG103" s="48">
        <f t="shared" si="9"/>
        <v>400</v>
      </c>
    </row>
    <row r="104" s="1" customFormat="1" customHeight="1" spans="1:33">
      <c r="A104" s="13">
        <v>100</v>
      </c>
      <c r="B104" s="14" t="s">
        <v>379</v>
      </c>
      <c r="C104" s="15" t="s">
        <v>249</v>
      </c>
      <c r="D104" s="16" t="s">
        <v>380</v>
      </c>
      <c r="E104" s="16"/>
      <c r="F104" s="17" t="s">
        <v>516</v>
      </c>
      <c r="G104" s="17" t="s">
        <v>359</v>
      </c>
      <c r="H104" s="18" t="s">
        <v>478</v>
      </c>
      <c r="I104" s="25">
        <v>1</v>
      </c>
      <c r="J104" s="16"/>
      <c r="K104" s="3"/>
      <c r="L104" s="3"/>
      <c r="M104" s="26"/>
      <c r="N104" s="33"/>
      <c r="O104" s="28" t="s">
        <v>381</v>
      </c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>
        <v>650</v>
      </c>
      <c r="AD104" s="29"/>
      <c r="AE104" s="29">
        <f t="shared" si="8"/>
        <v>0</v>
      </c>
      <c r="AF104" s="29">
        <v>400</v>
      </c>
      <c r="AG104" s="48">
        <f t="shared" si="9"/>
        <v>400</v>
      </c>
    </row>
    <row r="105" s="1" customFormat="1" customHeight="1" spans="1:33">
      <c r="A105" s="13">
        <v>101</v>
      </c>
      <c r="B105" s="14" t="s">
        <v>382</v>
      </c>
      <c r="C105" s="15" t="s">
        <v>383</v>
      </c>
      <c r="D105" s="16" t="s">
        <v>384</v>
      </c>
      <c r="E105" s="16"/>
      <c r="F105" s="17" t="s">
        <v>518</v>
      </c>
      <c r="G105" s="17" t="s">
        <v>385</v>
      </c>
      <c r="H105" s="18" t="s">
        <v>478</v>
      </c>
      <c r="I105" s="25">
        <v>1</v>
      </c>
      <c r="J105" s="16"/>
      <c r="K105" s="3"/>
      <c r="L105" s="3"/>
      <c r="M105" s="26"/>
      <c r="N105" s="33"/>
      <c r="O105" s="28" t="s">
        <v>386</v>
      </c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>
        <v>650</v>
      </c>
      <c r="AD105" s="29"/>
      <c r="AE105" s="29">
        <f t="shared" si="8"/>
        <v>0</v>
      </c>
      <c r="AF105" s="29">
        <v>300</v>
      </c>
      <c r="AG105" s="48">
        <f t="shared" si="9"/>
        <v>300</v>
      </c>
    </row>
    <row r="106" s="1" customFormat="1" customHeight="1" spans="1:33">
      <c r="A106" s="13">
        <v>102</v>
      </c>
      <c r="B106" s="14" t="s">
        <v>388</v>
      </c>
      <c r="C106" s="15" t="s">
        <v>383</v>
      </c>
      <c r="D106" s="16" t="s">
        <v>384</v>
      </c>
      <c r="E106" s="16"/>
      <c r="F106" s="17" t="s">
        <v>518</v>
      </c>
      <c r="G106" s="17" t="s">
        <v>389</v>
      </c>
      <c r="H106" s="18" t="s">
        <v>478</v>
      </c>
      <c r="I106" s="25">
        <v>1</v>
      </c>
      <c r="J106" s="16"/>
      <c r="K106" s="3"/>
      <c r="L106" s="3"/>
      <c r="M106" s="26"/>
      <c r="N106" s="33"/>
      <c r="O106" s="28" t="s">
        <v>390</v>
      </c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>
        <v>650</v>
      </c>
      <c r="AD106" s="29"/>
      <c r="AE106" s="29">
        <f t="shared" si="8"/>
        <v>0</v>
      </c>
      <c r="AF106" s="29">
        <v>300</v>
      </c>
      <c r="AG106" s="48">
        <f t="shared" si="9"/>
        <v>300</v>
      </c>
    </row>
    <row r="107" s="1" customFormat="1" customHeight="1" spans="1:33">
      <c r="A107" s="13">
        <v>103</v>
      </c>
      <c r="B107" s="14" t="s">
        <v>391</v>
      </c>
      <c r="C107" s="15" t="s">
        <v>383</v>
      </c>
      <c r="D107" s="16" t="s">
        <v>384</v>
      </c>
      <c r="E107" s="16"/>
      <c r="F107" s="17" t="s">
        <v>518</v>
      </c>
      <c r="G107" s="17" t="s">
        <v>392</v>
      </c>
      <c r="H107" s="18" t="s">
        <v>478</v>
      </c>
      <c r="I107" s="25">
        <v>1</v>
      </c>
      <c r="J107" s="16"/>
      <c r="K107" s="3"/>
      <c r="L107" s="3"/>
      <c r="M107" s="26"/>
      <c r="N107" s="33"/>
      <c r="O107" s="28" t="s">
        <v>393</v>
      </c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>
        <v>650</v>
      </c>
      <c r="AD107" s="29"/>
      <c r="AE107" s="29">
        <f t="shared" si="8"/>
        <v>0</v>
      </c>
      <c r="AF107" s="29">
        <v>300</v>
      </c>
      <c r="AG107" s="48">
        <f t="shared" si="9"/>
        <v>300</v>
      </c>
    </row>
    <row r="108" s="1" customFormat="1" customHeight="1" spans="1:33">
      <c r="A108" s="13">
        <v>104</v>
      </c>
      <c r="B108" s="14" t="s">
        <v>394</v>
      </c>
      <c r="C108" s="15" t="s">
        <v>383</v>
      </c>
      <c r="D108" s="16" t="s">
        <v>384</v>
      </c>
      <c r="E108" s="16"/>
      <c r="F108" s="17" t="s">
        <v>518</v>
      </c>
      <c r="G108" s="17" t="s">
        <v>395</v>
      </c>
      <c r="H108" s="18" t="s">
        <v>478</v>
      </c>
      <c r="I108" s="25">
        <v>1</v>
      </c>
      <c r="J108" s="16"/>
      <c r="K108" s="3"/>
      <c r="L108" s="3"/>
      <c r="M108" s="26"/>
      <c r="N108" s="33"/>
      <c r="O108" s="28" t="s">
        <v>396</v>
      </c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>
        <v>650</v>
      </c>
      <c r="AD108" s="29"/>
      <c r="AE108" s="29">
        <f t="shared" si="8"/>
        <v>0</v>
      </c>
      <c r="AF108" s="29">
        <v>300</v>
      </c>
      <c r="AG108" s="48">
        <f t="shared" si="9"/>
        <v>300</v>
      </c>
    </row>
    <row r="109" s="1" customFormat="1" customHeight="1" spans="1:33">
      <c r="A109" s="13">
        <v>105</v>
      </c>
      <c r="B109" s="14" t="s">
        <v>397</v>
      </c>
      <c r="C109" s="15" t="s">
        <v>383</v>
      </c>
      <c r="D109" s="16" t="s">
        <v>384</v>
      </c>
      <c r="E109" s="16"/>
      <c r="F109" s="17" t="s">
        <v>518</v>
      </c>
      <c r="G109" s="17" t="s">
        <v>398</v>
      </c>
      <c r="H109" s="18" t="s">
        <v>478</v>
      </c>
      <c r="I109" s="25">
        <v>1</v>
      </c>
      <c r="J109" s="16"/>
      <c r="K109" s="3"/>
      <c r="L109" s="3"/>
      <c r="M109" s="26"/>
      <c r="N109" s="33"/>
      <c r="O109" s="28" t="s">
        <v>399</v>
      </c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>
        <v>650</v>
      </c>
      <c r="AD109" s="29"/>
      <c r="AE109" s="29">
        <f t="shared" si="8"/>
        <v>0</v>
      </c>
      <c r="AF109" s="29">
        <v>300</v>
      </c>
      <c r="AG109" s="48">
        <f t="shared" si="9"/>
        <v>300</v>
      </c>
    </row>
    <row r="110" s="1" customFormat="1" customHeight="1" spans="1:33">
      <c r="A110" s="13">
        <v>106</v>
      </c>
      <c r="B110" s="14" t="s">
        <v>400</v>
      </c>
      <c r="C110" s="15" t="s">
        <v>383</v>
      </c>
      <c r="D110" s="16" t="s">
        <v>384</v>
      </c>
      <c r="E110" s="16"/>
      <c r="F110" s="17" t="s">
        <v>518</v>
      </c>
      <c r="G110" s="17" t="s">
        <v>401</v>
      </c>
      <c r="H110" s="18" t="s">
        <v>478</v>
      </c>
      <c r="I110" s="25">
        <v>1</v>
      </c>
      <c r="J110" s="16"/>
      <c r="K110" s="3"/>
      <c r="L110" s="3"/>
      <c r="M110" s="26"/>
      <c r="N110" s="33"/>
      <c r="O110" s="28" t="s">
        <v>402</v>
      </c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>
        <v>650</v>
      </c>
      <c r="AD110" s="29"/>
      <c r="AE110" s="29">
        <f t="shared" si="8"/>
        <v>0</v>
      </c>
      <c r="AF110" s="29">
        <v>300</v>
      </c>
      <c r="AG110" s="48">
        <f t="shared" si="9"/>
        <v>300</v>
      </c>
    </row>
    <row r="111" s="1" customFormat="1" customHeight="1" spans="1:33">
      <c r="A111" s="13">
        <v>107</v>
      </c>
      <c r="B111" s="14" t="s">
        <v>403</v>
      </c>
      <c r="C111" s="15" t="s">
        <v>383</v>
      </c>
      <c r="D111" s="16" t="s">
        <v>384</v>
      </c>
      <c r="E111" s="16"/>
      <c r="F111" s="17" t="s">
        <v>518</v>
      </c>
      <c r="G111" s="17" t="s">
        <v>404</v>
      </c>
      <c r="H111" s="18" t="s">
        <v>478</v>
      </c>
      <c r="I111" s="25">
        <v>1</v>
      </c>
      <c r="J111" s="16"/>
      <c r="K111" s="3"/>
      <c r="L111" s="3"/>
      <c r="M111" s="26"/>
      <c r="N111" s="33"/>
      <c r="O111" s="28" t="s">
        <v>405</v>
      </c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>
        <v>650</v>
      </c>
      <c r="AD111" s="29"/>
      <c r="AE111" s="29">
        <f t="shared" si="8"/>
        <v>0</v>
      </c>
      <c r="AF111" s="29">
        <v>300</v>
      </c>
      <c r="AG111" s="48">
        <f t="shared" si="9"/>
        <v>300</v>
      </c>
    </row>
    <row r="112" s="1" customFormat="1" customHeight="1" spans="1:33">
      <c r="A112" s="13">
        <v>108</v>
      </c>
      <c r="B112" s="14" t="s">
        <v>406</v>
      </c>
      <c r="C112" s="15" t="s">
        <v>383</v>
      </c>
      <c r="D112" s="16" t="s">
        <v>384</v>
      </c>
      <c r="E112" s="16"/>
      <c r="F112" s="17" t="s">
        <v>518</v>
      </c>
      <c r="G112" s="17" t="s">
        <v>407</v>
      </c>
      <c r="H112" s="18" t="s">
        <v>478</v>
      </c>
      <c r="I112" s="25">
        <v>1</v>
      </c>
      <c r="J112" s="16"/>
      <c r="K112" s="3"/>
      <c r="L112" s="3"/>
      <c r="M112" s="26"/>
      <c r="N112" s="33"/>
      <c r="O112" s="28" t="s">
        <v>408</v>
      </c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>
        <v>650</v>
      </c>
      <c r="AD112" s="29"/>
      <c r="AE112" s="29">
        <f t="shared" si="8"/>
        <v>0</v>
      </c>
      <c r="AF112" s="29">
        <v>300</v>
      </c>
      <c r="AG112" s="48">
        <f t="shared" si="9"/>
        <v>300</v>
      </c>
    </row>
    <row r="113" s="1" customFormat="1" customHeight="1" spans="1:33">
      <c r="A113" s="13">
        <v>109</v>
      </c>
      <c r="B113" s="14" t="s">
        <v>409</v>
      </c>
      <c r="C113" s="15" t="s">
        <v>383</v>
      </c>
      <c r="D113" s="16" t="s">
        <v>384</v>
      </c>
      <c r="E113" s="16"/>
      <c r="F113" s="17" t="s">
        <v>518</v>
      </c>
      <c r="G113" s="17" t="s">
        <v>410</v>
      </c>
      <c r="H113" s="18" t="s">
        <v>478</v>
      </c>
      <c r="I113" s="25">
        <v>1</v>
      </c>
      <c r="J113" s="16"/>
      <c r="K113" s="3"/>
      <c r="L113" s="3"/>
      <c r="M113" s="26"/>
      <c r="N113" s="33"/>
      <c r="O113" s="28" t="s">
        <v>411</v>
      </c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>
        <v>650</v>
      </c>
      <c r="AD113" s="29"/>
      <c r="AE113" s="29">
        <f t="shared" si="8"/>
        <v>0</v>
      </c>
      <c r="AF113" s="29">
        <v>300</v>
      </c>
      <c r="AG113" s="48">
        <f t="shared" si="9"/>
        <v>300</v>
      </c>
    </row>
    <row r="114" s="1" customFormat="1" customHeight="1" spans="1:33">
      <c r="A114" s="13">
        <v>110</v>
      </c>
      <c r="B114" s="14" t="s">
        <v>412</v>
      </c>
      <c r="C114" s="15" t="s">
        <v>383</v>
      </c>
      <c r="D114" s="16" t="s">
        <v>384</v>
      </c>
      <c r="E114" s="16"/>
      <c r="F114" s="17" t="s">
        <v>518</v>
      </c>
      <c r="G114" s="17" t="s">
        <v>413</v>
      </c>
      <c r="H114" s="18" t="s">
        <v>478</v>
      </c>
      <c r="I114" s="25">
        <v>1</v>
      </c>
      <c r="J114" s="16"/>
      <c r="K114" s="3"/>
      <c r="L114" s="3"/>
      <c r="M114" s="26"/>
      <c r="N114" s="33"/>
      <c r="O114" s="28" t="s">
        <v>414</v>
      </c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>
        <v>650</v>
      </c>
      <c r="AD114" s="29"/>
      <c r="AE114" s="29">
        <f t="shared" si="8"/>
        <v>0</v>
      </c>
      <c r="AF114" s="29">
        <v>300</v>
      </c>
      <c r="AG114" s="48">
        <f t="shared" si="9"/>
        <v>300</v>
      </c>
    </row>
    <row r="115" s="1" customFormat="1" customHeight="1" spans="1:33">
      <c r="A115" s="13">
        <v>111</v>
      </c>
      <c r="B115" s="14" t="s">
        <v>415</v>
      </c>
      <c r="C115" s="15" t="s">
        <v>383</v>
      </c>
      <c r="D115" s="16" t="s">
        <v>384</v>
      </c>
      <c r="E115" s="16"/>
      <c r="F115" s="17" t="s">
        <v>518</v>
      </c>
      <c r="G115" s="17" t="s">
        <v>416</v>
      </c>
      <c r="H115" s="18" t="s">
        <v>478</v>
      </c>
      <c r="I115" s="25">
        <v>1</v>
      </c>
      <c r="J115" s="16"/>
      <c r="K115" s="3"/>
      <c r="L115" s="3"/>
      <c r="M115" s="26"/>
      <c r="N115" s="33"/>
      <c r="O115" s="28" t="s">
        <v>417</v>
      </c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>
        <v>650</v>
      </c>
      <c r="AD115" s="29"/>
      <c r="AE115" s="29">
        <f t="shared" si="8"/>
        <v>0</v>
      </c>
      <c r="AF115" s="29">
        <v>300</v>
      </c>
      <c r="AG115" s="48">
        <f t="shared" si="9"/>
        <v>300</v>
      </c>
    </row>
    <row r="116" s="1" customFormat="1" customHeight="1" spans="1:33">
      <c r="A116" s="13">
        <v>112</v>
      </c>
      <c r="B116" s="14" t="s">
        <v>418</v>
      </c>
      <c r="C116" s="15" t="s">
        <v>383</v>
      </c>
      <c r="D116" s="16" t="s">
        <v>384</v>
      </c>
      <c r="E116" s="16"/>
      <c r="F116" s="17" t="s">
        <v>518</v>
      </c>
      <c r="G116" s="17" t="s">
        <v>419</v>
      </c>
      <c r="H116" s="18" t="s">
        <v>478</v>
      </c>
      <c r="I116" s="25">
        <v>1</v>
      </c>
      <c r="J116" s="16"/>
      <c r="K116" s="3"/>
      <c r="L116" s="3"/>
      <c r="M116" s="26"/>
      <c r="N116" s="33"/>
      <c r="O116" s="28" t="s">
        <v>420</v>
      </c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>
        <v>650</v>
      </c>
      <c r="AD116" s="29"/>
      <c r="AE116" s="29">
        <f t="shared" si="8"/>
        <v>0</v>
      </c>
      <c r="AF116" s="29">
        <v>300</v>
      </c>
      <c r="AG116" s="48">
        <f t="shared" si="9"/>
        <v>300</v>
      </c>
    </row>
    <row r="117" s="1" customFormat="1" customHeight="1" spans="1:33">
      <c r="A117" s="13">
        <v>113</v>
      </c>
      <c r="B117" s="14" t="s">
        <v>421</v>
      </c>
      <c r="C117" s="15" t="s">
        <v>383</v>
      </c>
      <c r="D117" s="16" t="s">
        <v>384</v>
      </c>
      <c r="E117" s="16"/>
      <c r="F117" s="17" t="s">
        <v>518</v>
      </c>
      <c r="G117" s="17" t="s">
        <v>422</v>
      </c>
      <c r="H117" s="18" t="s">
        <v>478</v>
      </c>
      <c r="I117" s="25">
        <v>1</v>
      </c>
      <c r="J117" s="16"/>
      <c r="K117" s="3"/>
      <c r="L117" s="3"/>
      <c r="M117" s="26"/>
      <c r="N117" s="33"/>
      <c r="O117" s="28" t="s">
        <v>423</v>
      </c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>
        <v>650</v>
      </c>
      <c r="AD117" s="29"/>
      <c r="AE117" s="29">
        <f t="shared" si="8"/>
        <v>0</v>
      </c>
      <c r="AF117" s="29">
        <v>300</v>
      </c>
      <c r="AG117" s="48">
        <f t="shared" si="9"/>
        <v>300</v>
      </c>
    </row>
    <row r="118" s="1" customFormat="1" customHeight="1" spans="1:33">
      <c r="A118" s="13">
        <v>114</v>
      </c>
      <c r="B118" s="14" t="s">
        <v>424</v>
      </c>
      <c r="C118" s="15" t="s">
        <v>383</v>
      </c>
      <c r="D118" s="16" t="s">
        <v>384</v>
      </c>
      <c r="E118" s="16"/>
      <c r="F118" s="17" t="s">
        <v>518</v>
      </c>
      <c r="G118" s="17" t="s">
        <v>425</v>
      </c>
      <c r="H118" s="18" t="s">
        <v>478</v>
      </c>
      <c r="I118" s="25">
        <v>1</v>
      </c>
      <c r="J118" s="16"/>
      <c r="K118" s="3"/>
      <c r="L118" s="3"/>
      <c r="M118" s="26"/>
      <c r="N118" s="33"/>
      <c r="O118" s="28" t="s">
        <v>426</v>
      </c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>
        <v>650</v>
      </c>
      <c r="AD118" s="29"/>
      <c r="AE118" s="29">
        <f t="shared" si="8"/>
        <v>0</v>
      </c>
      <c r="AF118" s="29">
        <v>300</v>
      </c>
      <c r="AG118" s="48">
        <f t="shared" si="9"/>
        <v>300</v>
      </c>
    </row>
    <row r="119" s="1" customFormat="1" customHeight="1" spans="1:33">
      <c r="A119" s="13">
        <v>115</v>
      </c>
      <c r="B119" s="14" t="s">
        <v>427</v>
      </c>
      <c r="C119" s="15" t="s">
        <v>383</v>
      </c>
      <c r="D119" s="16" t="s">
        <v>384</v>
      </c>
      <c r="E119" s="16"/>
      <c r="F119" s="17" t="s">
        <v>518</v>
      </c>
      <c r="G119" s="17" t="s">
        <v>428</v>
      </c>
      <c r="H119" s="18" t="s">
        <v>478</v>
      </c>
      <c r="I119" s="25">
        <v>1</v>
      </c>
      <c r="J119" s="16"/>
      <c r="K119" s="3"/>
      <c r="L119" s="3"/>
      <c r="M119" s="26"/>
      <c r="N119" s="33"/>
      <c r="O119" s="28" t="s">
        <v>429</v>
      </c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>
        <v>650</v>
      </c>
      <c r="AD119" s="29"/>
      <c r="AE119" s="29">
        <f t="shared" si="8"/>
        <v>0</v>
      </c>
      <c r="AF119" s="29">
        <v>300</v>
      </c>
      <c r="AG119" s="48">
        <f t="shared" si="9"/>
        <v>300</v>
      </c>
    </row>
    <row r="120" s="1" customFormat="1" customHeight="1" spans="1:33">
      <c r="A120" s="13">
        <v>116</v>
      </c>
      <c r="B120" s="14" t="s">
        <v>430</v>
      </c>
      <c r="C120" s="15" t="s">
        <v>383</v>
      </c>
      <c r="D120" s="16" t="s">
        <v>384</v>
      </c>
      <c r="E120" s="16"/>
      <c r="F120" s="17" t="s">
        <v>518</v>
      </c>
      <c r="G120" s="17" t="s">
        <v>431</v>
      </c>
      <c r="H120" s="18" t="s">
        <v>478</v>
      </c>
      <c r="I120" s="25">
        <v>1</v>
      </c>
      <c r="J120" s="16"/>
      <c r="K120" s="3"/>
      <c r="L120" s="3"/>
      <c r="M120" s="26"/>
      <c r="N120" s="33"/>
      <c r="O120" s="28" t="s">
        <v>432</v>
      </c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>
        <v>650</v>
      </c>
      <c r="AD120" s="29"/>
      <c r="AE120" s="29">
        <f t="shared" si="8"/>
        <v>0</v>
      </c>
      <c r="AF120" s="29">
        <v>300</v>
      </c>
      <c r="AG120" s="48">
        <f t="shared" si="9"/>
        <v>300</v>
      </c>
    </row>
    <row r="121" s="1" customFormat="1" customHeight="1" spans="1:33">
      <c r="A121" s="13">
        <v>117</v>
      </c>
      <c r="B121" s="14" t="s">
        <v>433</v>
      </c>
      <c r="C121" s="15" t="s">
        <v>211</v>
      </c>
      <c r="D121" s="16" t="s">
        <v>434</v>
      </c>
      <c r="E121" s="16"/>
      <c r="F121" s="17" t="s">
        <v>519</v>
      </c>
      <c r="G121" s="17" t="s">
        <v>435</v>
      </c>
      <c r="H121" s="18" t="s">
        <v>478</v>
      </c>
      <c r="I121" s="25">
        <v>1</v>
      </c>
      <c r="J121" s="16"/>
      <c r="K121" s="3"/>
      <c r="L121" s="3"/>
      <c r="M121" s="26"/>
      <c r="N121" s="33"/>
      <c r="O121" s="28" t="s">
        <v>436</v>
      </c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>
        <v>650</v>
      </c>
      <c r="AD121" s="29"/>
      <c r="AE121" s="29">
        <f t="shared" si="8"/>
        <v>0</v>
      </c>
      <c r="AF121" s="29">
        <v>700</v>
      </c>
      <c r="AG121" s="48">
        <f t="shared" si="9"/>
        <v>700</v>
      </c>
    </row>
    <row r="122" s="1" customFormat="1" customHeight="1" spans="1:33">
      <c r="A122" s="13">
        <v>118</v>
      </c>
      <c r="B122" s="14" t="s">
        <v>437</v>
      </c>
      <c r="C122" s="15" t="s">
        <v>249</v>
      </c>
      <c r="D122" s="16" t="s">
        <v>438</v>
      </c>
      <c r="E122" s="16"/>
      <c r="F122" s="17" t="s">
        <v>517</v>
      </c>
      <c r="G122" s="17" t="s">
        <v>365</v>
      </c>
      <c r="H122" s="18" t="s">
        <v>478</v>
      </c>
      <c r="I122" s="25">
        <v>1</v>
      </c>
      <c r="J122" s="16"/>
      <c r="K122" s="3"/>
      <c r="L122" s="3"/>
      <c r="M122" s="26"/>
      <c r="N122" s="33"/>
      <c r="O122" s="28" t="s">
        <v>439</v>
      </c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>
        <v>650</v>
      </c>
      <c r="AD122" s="29"/>
      <c r="AE122" s="29">
        <f t="shared" si="8"/>
        <v>0</v>
      </c>
      <c r="AF122" s="29">
        <v>400</v>
      </c>
      <c r="AG122" s="48">
        <f t="shared" si="9"/>
        <v>400</v>
      </c>
    </row>
    <row r="123" s="1" customFormat="1" customHeight="1" spans="1:33">
      <c r="A123" s="13">
        <v>119</v>
      </c>
      <c r="B123" s="14" t="s">
        <v>440</v>
      </c>
      <c r="C123" s="15" t="s">
        <v>249</v>
      </c>
      <c r="D123" s="16" t="s">
        <v>438</v>
      </c>
      <c r="E123" s="16"/>
      <c r="F123" s="17" t="s">
        <v>517</v>
      </c>
      <c r="G123" s="17" t="s">
        <v>365</v>
      </c>
      <c r="H123" s="18" t="s">
        <v>478</v>
      </c>
      <c r="I123" s="25">
        <v>1</v>
      </c>
      <c r="J123" s="16"/>
      <c r="K123" s="3"/>
      <c r="L123" s="3"/>
      <c r="M123" s="26"/>
      <c r="N123" s="33"/>
      <c r="O123" s="28" t="s">
        <v>441</v>
      </c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>
        <v>650</v>
      </c>
      <c r="AD123" s="29"/>
      <c r="AE123" s="29">
        <f t="shared" si="8"/>
        <v>0</v>
      </c>
      <c r="AF123" s="29">
        <v>400</v>
      </c>
      <c r="AG123" s="48">
        <f t="shared" si="9"/>
        <v>400</v>
      </c>
    </row>
    <row r="124" s="1" customFormat="1" customHeight="1" spans="1:33">
      <c r="A124" s="13">
        <v>120</v>
      </c>
      <c r="B124" s="14" t="s">
        <v>442</v>
      </c>
      <c r="C124" s="15" t="s">
        <v>147</v>
      </c>
      <c r="D124" s="16" t="s">
        <v>443</v>
      </c>
      <c r="E124" s="16"/>
      <c r="F124" s="17" t="s">
        <v>520</v>
      </c>
      <c r="G124" s="17" t="s">
        <v>77</v>
      </c>
      <c r="H124" s="18" t="s">
        <v>478</v>
      </c>
      <c r="I124" s="25">
        <v>1</v>
      </c>
      <c r="J124" s="16"/>
      <c r="K124" s="3"/>
      <c r="L124" s="3"/>
      <c r="M124" s="26"/>
      <c r="N124" s="33"/>
      <c r="O124" s="28" t="s">
        <v>444</v>
      </c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>
        <v>650</v>
      </c>
      <c r="AD124" s="29"/>
      <c r="AE124" s="29">
        <f t="shared" si="8"/>
        <v>0</v>
      </c>
      <c r="AF124" s="29">
        <v>100</v>
      </c>
      <c r="AG124" s="48">
        <f t="shared" si="9"/>
        <v>100</v>
      </c>
    </row>
    <row r="125" s="1" customFormat="1" customHeight="1" spans="1:33">
      <c r="A125" s="13">
        <v>121</v>
      </c>
      <c r="B125" s="121" t="s">
        <v>446</v>
      </c>
      <c r="C125" s="15" t="s">
        <v>447</v>
      </c>
      <c r="D125" s="16" t="s">
        <v>448</v>
      </c>
      <c r="E125" s="16"/>
      <c r="F125" s="17"/>
      <c r="G125" s="17"/>
      <c r="H125" s="18" t="s">
        <v>478</v>
      </c>
      <c r="I125" s="25">
        <v>1</v>
      </c>
      <c r="J125" s="16"/>
      <c r="K125" s="3"/>
      <c r="L125" s="3"/>
      <c r="M125" s="26"/>
      <c r="N125" s="33"/>
      <c r="O125" s="28" t="s">
        <v>450</v>
      </c>
      <c r="P125" s="31">
        <v>0.01</v>
      </c>
      <c r="Q125" s="29">
        <v>1800</v>
      </c>
      <c r="R125" s="29"/>
      <c r="S125" s="29">
        <f>P125*Q125</f>
        <v>18</v>
      </c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>
        <f t="shared" si="9"/>
        <v>18</v>
      </c>
    </row>
    <row r="126" s="1" customFormat="1" customHeight="1" spans="1:33">
      <c r="A126" s="13"/>
      <c r="B126" s="49"/>
      <c r="C126" s="16"/>
      <c r="D126" s="49"/>
      <c r="E126" s="49"/>
      <c r="F126" s="17"/>
      <c r="G126" s="17"/>
      <c r="H126" s="18"/>
      <c r="I126" s="25"/>
      <c r="J126" s="16"/>
      <c r="K126" s="3"/>
      <c r="L126" s="3"/>
      <c r="M126" s="56"/>
      <c r="N126" s="57"/>
      <c r="O126" s="2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65"/>
    </row>
    <row r="127" s="2" customFormat="1" customHeight="1" spans="1:33">
      <c r="A127" s="50"/>
      <c r="B127" s="51"/>
      <c r="C127" s="52" t="s">
        <v>9</v>
      </c>
      <c r="D127" s="52"/>
      <c r="E127" s="52"/>
      <c r="F127" s="52"/>
      <c r="G127" s="50"/>
      <c r="H127" s="52"/>
      <c r="I127" s="52"/>
      <c r="J127" s="59"/>
      <c r="K127" s="60"/>
      <c r="L127" s="60"/>
      <c r="M127" s="61">
        <f>SUM(M5:M13)</f>
        <v>0</v>
      </c>
      <c r="N127" s="61">
        <f>SUM(N5:N13)</f>
        <v>0</v>
      </c>
      <c r="O127" s="62"/>
      <c r="P127" s="63">
        <f>SUM(P5:P125)</f>
        <v>13.642</v>
      </c>
      <c r="Q127" s="63"/>
      <c r="R127" s="63"/>
      <c r="S127" s="63">
        <f>SUM(S5:S125)</f>
        <v>26712</v>
      </c>
      <c r="T127" s="63">
        <f>SUM(T5:T125)</f>
        <v>0.2</v>
      </c>
      <c r="U127" s="63"/>
      <c r="V127" s="63"/>
      <c r="W127" s="63">
        <f t="shared" ref="W127:AA127" si="10">SUM(W5:W125)</f>
        <v>1200</v>
      </c>
      <c r="X127" s="63">
        <f t="shared" si="10"/>
        <v>0</v>
      </c>
      <c r="Y127" s="63"/>
      <c r="Z127" s="63"/>
      <c r="AA127" s="63">
        <f t="shared" si="10"/>
        <v>0</v>
      </c>
      <c r="AB127" s="63">
        <f>SUM(AB5:AB124)</f>
        <v>0</v>
      </c>
      <c r="AC127" s="63">
        <f>SUM(AC5:AC124)</f>
        <v>78000</v>
      </c>
      <c r="AD127" s="63">
        <f>SUM(AD5:AD124)</f>
        <v>0</v>
      </c>
      <c r="AE127" s="63">
        <f>SUM(AE5:AE124)</f>
        <v>0</v>
      </c>
      <c r="AF127" s="63">
        <f>SUM(AF5:AF125)</f>
        <v>35085</v>
      </c>
      <c r="AG127" s="63">
        <f>SUM(AG5:AG125)</f>
        <v>62997</v>
      </c>
    </row>
    <row r="128" s="1" customFormat="1" customHeight="1" spans="1:33">
      <c r="A128" s="53"/>
      <c r="B128" s="54"/>
      <c r="C128" s="55"/>
      <c r="D128" s="55"/>
      <c r="E128" s="55"/>
      <c r="F128" s="55"/>
      <c r="G128" s="53"/>
      <c r="H128" s="55"/>
      <c r="I128" s="55"/>
      <c r="J128" s="4"/>
      <c r="K128" s="3"/>
      <c r="L128" s="3"/>
      <c r="M128" s="55"/>
      <c r="N128" s="55"/>
      <c r="O128" s="64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6"/>
    </row>
  </sheetData>
  <mergeCells count="22">
    <mergeCell ref="A1:AG1"/>
    <mergeCell ref="P3:S3"/>
    <mergeCell ref="T3:W3"/>
    <mergeCell ref="X3:AA3"/>
    <mergeCell ref="AB3:AE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AF3:AF4"/>
    <mergeCell ref="AG3:AG4"/>
  </mergeCells>
  <conditionalFormatting sqref="B5:B125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751388888888889" right="0.751388888888889" top="1" bottom="1" header="0.5" footer="0.5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评估汇总表</vt:lpstr>
      <vt:lpstr>结果明细表</vt:lpstr>
      <vt:lpstr>计算明细表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</dc:creator>
  <cp:lastModifiedBy>施文兴</cp:lastModifiedBy>
  <dcterms:created xsi:type="dcterms:W3CDTF">2008-09-10T08:53:00Z</dcterms:created>
  <cp:lastPrinted>2018-02-22T01:03:00Z</cp:lastPrinted>
  <dcterms:modified xsi:type="dcterms:W3CDTF">2025-10-14T02:00:42Z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false</vt:bool>
  </property>
  <property fmtid="{D5CDD505-2E9C-101B-9397-08002B2CF9AE}" pid="4" name="ICV">
    <vt:lpwstr>BCE92B5B668B45C6B653EAD169F3E6E1_13</vt:lpwstr>
  </property>
  <property fmtid="{D5CDD505-2E9C-101B-9397-08002B2CF9AE}" pid="5" name="EM_Doc_Temp_ID">
    <vt:lpwstr>B170BE7B-EFA4-4096-A6E2-FCE573C00DAD</vt:lpwstr>
  </property>
</Properties>
</file>